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Vectorソフト\16、１－２G耐震エアコン屋外機架台　(価格 5,610円(手数料・税込)\"/>
    </mc:Choice>
  </mc:AlternateContent>
  <xr:revisionPtr revIDLastSave="0" documentId="13_ncr:1_{FEA8F2A5-30F6-41FC-97DF-67299AC662FC}" xr6:coauthVersionLast="47" xr6:coauthVersionMax="47" xr10:uidLastSave="{00000000-0000-0000-0000-000000000000}"/>
  <bookViews>
    <workbookView xWindow="-108" yWindow="-108" windowWidth="23256" windowHeight="12456" tabRatio="920" xr2:uid="{00000000-000D-0000-FFFF-FFFF00000000}"/>
  </bookViews>
  <sheets>
    <sheet name="その他の有用なソフト" sheetId="40" r:id="rId1"/>
    <sheet name="1 原資料" sheetId="36" r:id="rId2"/>
    <sheet name="2 応力度" sheetId="37" r:id="rId3"/>
    <sheet name="3 鋼材 " sheetId="38" r:id="rId4"/>
    <sheet name="4 アンカーボルト" sheetId="39" r:id="rId5"/>
    <sheet name="設計   ｴｱｺﾝ架台" sheetId="41" r:id="rId6"/>
    <sheet name="設計  ２段ｴｱｺﾝ架台" sheetId="42" r:id="rId7"/>
    <sheet name="設計  既製品架台" sheetId="21" r:id="rId8"/>
    <sheet name="設計  既製品壁取付架台" sheetId="31" r:id="rId9"/>
    <sheet name="001" sheetId="20" r:id="rId10"/>
  </sheets>
  <definedNames>
    <definedName name="_xlnm.Print_Area" localSheetId="1">'1 原資料'!$A$1:$Q$15</definedName>
    <definedName name="_xlnm.Print_Area" localSheetId="2">'2 応力度'!$A$1:$P$7</definedName>
    <definedName name="_xlnm.Print_Area" localSheetId="3">'3 鋼材 '!$A$1:$P$8</definedName>
    <definedName name="_xlnm.Print_Area" localSheetId="4">'4 アンカーボルト'!$A$1:$Q$5</definedName>
    <definedName name="_xlnm.Print_Area" localSheetId="5">'設計   ｴｱｺﾝ架台'!$A$1:$P$80</definedName>
    <definedName name="_xlnm.Print_Area" localSheetId="6">'設計  ２段ｴｱｺﾝ架台'!$A$1:$P$94</definedName>
    <definedName name="_xlnm.Print_Area" localSheetId="7">'設計  既製品架台'!$A$1:$R$61</definedName>
    <definedName name="_xlnm.Print_Area" localSheetId="8">'設計  既製品壁取付架台'!$A$1:$Q$60</definedName>
    <definedName name="Z_5731A17C_A842_4130_9D8C_FEB0A50C5832_.wvu.PrintArea" localSheetId="5" hidden="1">'設計   ｴｱｺﾝ架台'!$A$1:$P$80</definedName>
    <definedName name="Z_5731A17C_A842_4130_9D8C_FEB0A50C5832_.wvu.PrintArea" localSheetId="6" hidden="1">'設計  ２段ｴｱｺﾝ架台'!$A$1:$P$94</definedName>
  </definedNames>
  <calcPr calcId="191029"/>
  <customWorkbookViews>
    <customWorkbookView name=" まつい　ひさお - 個人用ビュー" guid="{97FB52DA-5C91-46FD-9D24-8E30271FD90D}" mergeInterval="0" personalView="1" maximized="1" windowWidth="1020" windowHeight="567" activeSheetId="4"/>
  </customWorkbookViews>
</workbook>
</file>

<file path=xl/calcChain.xml><?xml version="1.0" encoding="utf-8"?>
<calcChain xmlns="http://schemas.openxmlformats.org/spreadsheetml/2006/main">
  <c r="D80" i="42" l="1"/>
  <c r="D75" i="42"/>
  <c r="D66" i="42"/>
  <c r="D61" i="42"/>
  <c r="E55" i="42"/>
  <c r="G55" i="42" s="1"/>
  <c r="E54" i="42"/>
  <c r="G54" i="42" s="1"/>
  <c r="D50" i="42"/>
  <c r="D68" i="41"/>
  <c r="D62" i="41"/>
  <c r="D56" i="41"/>
  <c r="D52" i="41"/>
  <c r="I92" i="42" l="1"/>
  <c r="E56" i="41"/>
  <c r="I94" i="42" l="1"/>
  <c r="I77" i="41"/>
  <c r="I79" i="41" l="1"/>
  <c r="F45" i="31" l="1"/>
  <c r="J45" i="31" s="1"/>
  <c r="J49" i="31"/>
  <c r="J50" i="31"/>
  <c r="J52" i="31"/>
  <c r="J53" i="31"/>
  <c r="D41" i="31"/>
  <c r="K49" i="21"/>
  <c r="K50" i="21"/>
  <c r="N50" i="21" s="1"/>
  <c r="K52" i="21"/>
  <c r="K53" i="21"/>
  <c r="F45" i="21"/>
  <c r="J45" i="21" s="1"/>
  <c r="D41" i="21"/>
  <c r="N49" i="21" l="1"/>
  <c r="N53" i="21"/>
  <c r="N52" i="21"/>
  <c r="P52" i="21" s="1"/>
  <c r="M49" i="31"/>
  <c r="M52" i="31"/>
  <c r="M50" i="31"/>
  <c r="L57" i="21"/>
  <c r="P49" i="21"/>
  <c r="R50" i="21" s="1"/>
  <c r="L59" i="21" s="1"/>
  <c r="M53" i="31"/>
  <c r="O52" i="31" s="1"/>
  <c r="L60" i="21" l="1"/>
  <c r="O49" i="31"/>
  <c r="Q50" i="31"/>
  <c r="L58" i="31"/>
  <c r="L60" i="31" s="1"/>
</calcChain>
</file>

<file path=xl/sharedStrings.xml><?xml version="1.0" encoding="utf-8"?>
<sst xmlns="http://schemas.openxmlformats.org/spreadsheetml/2006/main" count="532" uniqueCount="330">
  <si>
    <t>単位</t>
    <rPh sb="0" eb="2">
      <t>タンイ</t>
    </rPh>
    <phoneticPr fontId="2"/>
  </si>
  <si>
    <t>保温無</t>
    <rPh sb="0" eb="2">
      <t>ホオン</t>
    </rPh>
    <rPh sb="2" eb="3">
      <t>ム</t>
    </rPh>
    <phoneticPr fontId="2"/>
  </si>
  <si>
    <t>保温有</t>
    <rPh sb="0" eb="2">
      <t>ホオン</t>
    </rPh>
    <rPh sb="2" eb="3">
      <t>ユウ</t>
    </rPh>
    <phoneticPr fontId="2"/>
  </si>
  <si>
    <t>上層階、              屋上及び塔屋</t>
    <rPh sb="0" eb="2">
      <t>ジョウソウ</t>
    </rPh>
    <rPh sb="2" eb="3">
      <t>カイ</t>
    </rPh>
    <rPh sb="18" eb="20">
      <t>オクジョウ</t>
    </rPh>
    <rPh sb="20" eb="21">
      <t>オヨ</t>
    </rPh>
    <rPh sb="22" eb="23">
      <t>トウ</t>
    </rPh>
    <rPh sb="23" eb="24">
      <t>ヤ</t>
    </rPh>
    <phoneticPr fontId="2"/>
  </si>
  <si>
    <t>中間階</t>
    <rPh sb="0" eb="2">
      <t>チュウカン</t>
    </rPh>
    <rPh sb="2" eb="3">
      <t>カイ</t>
    </rPh>
    <phoneticPr fontId="2"/>
  </si>
  <si>
    <t>地階及び１階</t>
    <rPh sb="0" eb="2">
      <t>チカイ</t>
    </rPh>
    <rPh sb="2" eb="3">
      <t>オヨ</t>
    </rPh>
    <rPh sb="5" eb="6">
      <t>カイ</t>
    </rPh>
    <phoneticPr fontId="2"/>
  </si>
  <si>
    <t>適用階の区分</t>
    <rPh sb="0" eb="2">
      <t>テキヨウ</t>
    </rPh>
    <rPh sb="2" eb="3">
      <t>カイ</t>
    </rPh>
    <rPh sb="4" eb="6">
      <t>クブン</t>
    </rPh>
    <phoneticPr fontId="2"/>
  </si>
  <si>
    <t>ｺﾝｸﾘｰﾄ厚さ(mm)</t>
    <rPh sb="6" eb="7">
      <t>アツ</t>
    </rPh>
    <phoneticPr fontId="2"/>
  </si>
  <si>
    <t>荷重名</t>
    <rPh sb="0" eb="1">
      <t>カ</t>
    </rPh>
    <rPh sb="1" eb="2">
      <t>ジュウ</t>
    </rPh>
    <rPh sb="2" eb="3">
      <t>メイ</t>
    </rPh>
    <phoneticPr fontId="2"/>
  </si>
  <si>
    <t>質量</t>
    <rPh sb="0" eb="2">
      <t>シツリョウ</t>
    </rPh>
    <phoneticPr fontId="2"/>
  </si>
  <si>
    <t>【2,寸法等】</t>
    <rPh sb="3" eb="5">
      <t>スンポウ</t>
    </rPh>
    <rPh sb="5" eb="6">
      <t>ナド</t>
    </rPh>
    <phoneticPr fontId="2"/>
  </si>
  <si>
    <t>記号</t>
    <rPh sb="0" eb="2">
      <t>キゴウ</t>
    </rPh>
    <phoneticPr fontId="2"/>
  </si>
  <si>
    <t>寸法</t>
    <rPh sb="0" eb="2">
      <t>スンポウ</t>
    </rPh>
    <phoneticPr fontId="2"/>
  </si>
  <si>
    <t>Cm</t>
    <phoneticPr fontId="2"/>
  </si>
  <si>
    <t>KN</t>
    <phoneticPr fontId="2"/>
  </si>
  <si>
    <t>管径</t>
    <rPh sb="0" eb="1">
      <t>カン</t>
    </rPh>
    <rPh sb="1" eb="2">
      <t>ケイ</t>
    </rPh>
    <phoneticPr fontId="2"/>
  </si>
  <si>
    <t>重量</t>
    <rPh sb="0" eb="2">
      <t>ジュウリョウ</t>
    </rPh>
    <phoneticPr fontId="2"/>
  </si>
  <si>
    <t>荷重</t>
    <rPh sb="0" eb="2">
      <t>カジュウ</t>
    </rPh>
    <phoneticPr fontId="2"/>
  </si>
  <si>
    <t>断面寸法(mm)</t>
    <rPh sb="0" eb="2">
      <t>ダンメン</t>
    </rPh>
    <rPh sb="2" eb="4">
      <t>スンポウ</t>
    </rPh>
    <phoneticPr fontId="2"/>
  </si>
  <si>
    <t>重心の位置(Cm)</t>
    <rPh sb="0" eb="2">
      <t>ジュウシン</t>
    </rPh>
    <rPh sb="3" eb="5">
      <t>イチ</t>
    </rPh>
    <phoneticPr fontId="2"/>
  </si>
  <si>
    <t>断面2次ﾓｰﾒﾝﾄ(Cm4)</t>
    <rPh sb="0" eb="2">
      <t>ダンメン</t>
    </rPh>
    <rPh sb="3" eb="4">
      <t>ジ</t>
    </rPh>
    <phoneticPr fontId="2"/>
  </si>
  <si>
    <t>断面係数(Cm3)</t>
    <rPh sb="0" eb="2">
      <t>ダンメン</t>
    </rPh>
    <rPh sb="2" eb="4">
      <t>ケイスウ</t>
    </rPh>
    <phoneticPr fontId="2"/>
  </si>
  <si>
    <t>断面2次半径(Cm)</t>
    <rPh sb="0" eb="2">
      <t>ダンメン</t>
    </rPh>
    <rPh sb="3" eb="4">
      <t>ジ</t>
    </rPh>
    <rPh sb="4" eb="6">
      <t>ハンケイ</t>
    </rPh>
    <phoneticPr fontId="2"/>
  </si>
  <si>
    <t>Zx</t>
    <phoneticPr fontId="2"/>
  </si>
  <si>
    <t>種 類</t>
    <rPh sb="0" eb="1">
      <t>タネ</t>
    </rPh>
    <rPh sb="2" eb="3">
      <t>タグイ</t>
    </rPh>
    <phoneticPr fontId="2"/>
  </si>
  <si>
    <t>規     格</t>
    <rPh sb="0" eb="1">
      <t>タダシ</t>
    </rPh>
    <rPh sb="6" eb="7">
      <t>カク</t>
    </rPh>
    <phoneticPr fontId="2"/>
  </si>
  <si>
    <t>圧縮 fc</t>
    <rPh sb="0" eb="2">
      <t>アッシュク</t>
    </rPh>
    <phoneticPr fontId="2"/>
  </si>
  <si>
    <t>引張 ft</t>
    <rPh sb="0" eb="2">
      <t>ヒッパリ</t>
    </rPh>
    <phoneticPr fontId="2"/>
  </si>
  <si>
    <t>曲げ fb</t>
    <rPh sb="0" eb="1">
      <t>マ</t>
    </rPh>
    <phoneticPr fontId="2"/>
  </si>
  <si>
    <t>せん断fs</t>
    <rPh sb="2" eb="3">
      <t>ダン</t>
    </rPh>
    <phoneticPr fontId="2"/>
  </si>
  <si>
    <t>支圧 fe</t>
    <rPh sb="0" eb="1">
      <t>シ</t>
    </rPh>
    <rPh sb="1" eb="2">
      <t>アツ</t>
    </rPh>
    <phoneticPr fontId="2"/>
  </si>
  <si>
    <t>一般構造用鋼材(厚さ40mm以下)</t>
    <rPh sb="0" eb="2">
      <t>イッパン</t>
    </rPh>
    <rPh sb="2" eb="5">
      <t>コウゾウヨウ</t>
    </rPh>
    <rPh sb="5" eb="7">
      <t>コウザイ</t>
    </rPh>
    <rPh sb="8" eb="9">
      <t>アツ</t>
    </rPh>
    <rPh sb="14" eb="16">
      <t>イカ</t>
    </rPh>
    <phoneticPr fontId="2"/>
  </si>
  <si>
    <t>断面積(㎠)</t>
    <rPh sb="0" eb="3">
      <t>ダンメンセキ</t>
    </rPh>
    <phoneticPr fontId="2"/>
  </si>
  <si>
    <t>【1,機器等の内容】</t>
    <rPh sb="3" eb="5">
      <t>キキ</t>
    </rPh>
    <rPh sb="5" eb="6">
      <t>トウ</t>
    </rPh>
    <rPh sb="7" eb="9">
      <t>ナイヨウ</t>
    </rPh>
    <phoneticPr fontId="2"/>
  </si>
  <si>
    <r>
      <t>L2</t>
    </r>
    <r>
      <rPr>
        <sz val="9"/>
        <rFont val="ＭＳ 明朝"/>
        <family val="1"/>
        <charset val="128"/>
      </rPr>
      <t xml:space="preserve"> (長辺方向)</t>
    </r>
    <rPh sb="4" eb="5">
      <t>チョウ</t>
    </rPh>
    <phoneticPr fontId="2"/>
  </si>
  <si>
    <t>直角方向</t>
    <rPh sb="0" eb="2">
      <t>チョッカク</t>
    </rPh>
    <rPh sb="2" eb="4">
      <t>ホウコウ</t>
    </rPh>
    <phoneticPr fontId="2"/>
  </si>
  <si>
    <t>斜め方向</t>
    <rPh sb="0" eb="1">
      <t>ナナ</t>
    </rPh>
    <rPh sb="2" eb="4">
      <t>ホウコウ</t>
    </rPh>
    <phoneticPr fontId="2"/>
  </si>
  <si>
    <t>短期許容応力度  KN/cm2  (  )内は長期</t>
    <rPh sb="0" eb="2">
      <t>タンキ</t>
    </rPh>
    <rPh sb="2" eb="4">
      <t>キョヨウ</t>
    </rPh>
    <rPh sb="4" eb="6">
      <t>オウリョク</t>
    </rPh>
    <rPh sb="6" eb="7">
      <t>ド</t>
    </rPh>
    <rPh sb="21" eb="22">
      <t>ナイ</t>
    </rPh>
    <rPh sb="23" eb="25">
      <t>チョウキ</t>
    </rPh>
    <phoneticPr fontId="2"/>
  </si>
  <si>
    <t>(14.2)</t>
    <phoneticPr fontId="2"/>
  </si>
  <si>
    <t>単位重量(N/m)</t>
    <rPh sb="0" eb="2">
      <t>タンイ</t>
    </rPh>
    <rPh sb="2" eb="4">
      <t>ジュウリョウ</t>
    </rPh>
    <phoneticPr fontId="2"/>
  </si>
  <si>
    <t>N</t>
    <phoneticPr fontId="2"/>
  </si>
  <si>
    <t>KN・Cm</t>
    <phoneticPr fontId="2"/>
  </si>
  <si>
    <t xml:space="preserve"> </t>
    <phoneticPr fontId="2"/>
  </si>
  <si>
    <t>Kg</t>
    <phoneticPr fontId="2"/>
  </si>
  <si>
    <t>溶接部曲げﾓｰﾒﾝﾄを考慮する場合の加工要領</t>
    <rPh sb="0" eb="2">
      <t>ヨウセツ</t>
    </rPh>
    <rPh sb="2" eb="3">
      <t>ブ</t>
    </rPh>
    <rPh sb="3" eb="4">
      <t>マ</t>
    </rPh>
    <rPh sb="11" eb="13">
      <t>コウリョ</t>
    </rPh>
    <rPh sb="15" eb="17">
      <t>バアイ</t>
    </rPh>
    <rPh sb="18" eb="20">
      <t>カコウ</t>
    </rPh>
    <rPh sb="20" eb="22">
      <t>ヨウリョウ</t>
    </rPh>
    <phoneticPr fontId="2"/>
  </si>
  <si>
    <t>この色の欄に数値を入力</t>
    <rPh sb="2" eb="3">
      <t>イロ</t>
    </rPh>
    <rPh sb="4" eb="5">
      <t>ラン</t>
    </rPh>
    <rPh sb="6" eb="8">
      <t>スウチ</t>
    </rPh>
    <rPh sb="9" eb="11">
      <t>ニュウリョク</t>
    </rPh>
    <phoneticPr fontId="2"/>
  </si>
  <si>
    <t>この色の欄は自動的に計算される。</t>
    <rPh sb="2" eb="3">
      <t>イロ</t>
    </rPh>
    <rPh sb="4" eb="5">
      <t>ラン</t>
    </rPh>
    <rPh sb="6" eb="9">
      <t>ジドウテキ</t>
    </rPh>
    <rPh sb="10" eb="12">
      <t>ケイサン</t>
    </rPh>
    <phoneticPr fontId="2"/>
  </si>
  <si>
    <t>耐震ｸﾗｽ</t>
    <phoneticPr fontId="2"/>
  </si>
  <si>
    <t>対象階</t>
    <rPh sb="0" eb="2">
      <t>タイショウ</t>
    </rPh>
    <rPh sb="2" eb="3">
      <t>カイ</t>
    </rPh>
    <phoneticPr fontId="2"/>
  </si>
  <si>
    <t>設計水平震度KH</t>
    <rPh sb="0" eb="2">
      <t>セッケイ</t>
    </rPh>
    <rPh sb="2" eb="4">
      <t>スイヘイ</t>
    </rPh>
    <rPh sb="4" eb="6">
      <t>シンド</t>
    </rPh>
    <phoneticPr fontId="2"/>
  </si>
  <si>
    <r>
      <t>設計垂直震度</t>
    </r>
    <r>
      <rPr>
        <sz val="11"/>
        <rFont val="ＭＳ 明朝"/>
        <family val="1"/>
        <charset val="128"/>
      </rPr>
      <t>KV</t>
    </r>
    <rPh sb="0" eb="2">
      <t>セッケイ</t>
    </rPh>
    <rPh sb="2" eb="4">
      <t>スイチョク</t>
    </rPh>
    <rPh sb="4" eb="6">
      <t>シンド</t>
    </rPh>
    <phoneticPr fontId="2"/>
  </si>
  <si>
    <t xml:space="preserve">静荷重(Kg) </t>
    <rPh sb="0" eb="1">
      <t>セイ</t>
    </rPh>
    <rPh sb="1" eb="2">
      <t>カ</t>
    </rPh>
    <rPh sb="2" eb="3">
      <t>ジュウ</t>
    </rPh>
    <phoneticPr fontId="2"/>
  </si>
  <si>
    <t>全静荷重(KN)</t>
    <rPh sb="0" eb="1">
      <t>ゼン</t>
    </rPh>
    <phoneticPr fontId="2"/>
  </si>
  <si>
    <t>(1+KV)荷重(KN)</t>
    <rPh sb="6" eb="7">
      <t>カ</t>
    </rPh>
    <rPh sb="7" eb="8">
      <t>ジュウ</t>
    </rPh>
    <phoneticPr fontId="2"/>
  </si>
  <si>
    <r>
      <t xml:space="preserve"> </t>
    </r>
    <r>
      <rPr>
        <sz val="11"/>
        <rFont val="ＭＳ 明朝"/>
        <family val="1"/>
        <charset val="128"/>
      </rPr>
      <t xml:space="preserve">   長辺方向の</t>
    </r>
    <r>
      <rPr>
        <sz val="11"/>
        <rFont val="ＭＳ 明朝"/>
        <family val="1"/>
        <charset val="128"/>
      </rPr>
      <t>支持間隔(Cm)</t>
    </r>
    <rPh sb="4" eb="6">
      <t>チョウヘン</t>
    </rPh>
    <rPh sb="6" eb="8">
      <t>ホウコウ</t>
    </rPh>
    <rPh sb="9" eb="11">
      <t>シジ</t>
    </rPh>
    <rPh sb="11" eb="13">
      <t>カンカク</t>
    </rPh>
    <phoneticPr fontId="2"/>
  </si>
  <si>
    <r>
      <t>L2=</t>
    </r>
    <r>
      <rPr>
        <sz val="11"/>
        <rFont val="ＭＳ 明朝"/>
        <family val="1"/>
        <charset val="128"/>
      </rPr>
      <t/>
    </r>
  </si>
  <si>
    <r>
      <t>L3=</t>
    </r>
    <r>
      <rPr>
        <sz val="11"/>
        <rFont val="ＭＳ 明朝"/>
        <family val="1"/>
        <charset val="128"/>
      </rPr>
      <t/>
    </r>
  </si>
  <si>
    <r>
      <t xml:space="preserve"> </t>
    </r>
    <r>
      <rPr>
        <sz val="11"/>
        <rFont val="ＭＳ 明朝"/>
        <family val="1"/>
        <charset val="128"/>
      </rPr>
      <t xml:space="preserve">   短辺方向の</t>
    </r>
    <r>
      <rPr>
        <sz val="11"/>
        <rFont val="ＭＳ 明朝"/>
        <family val="1"/>
        <charset val="128"/>
      </rPr>
      <t>支持間隔(Cm)</t>
    </r>
    <rPh sb="4" eb="6">
      <t>タンペン</t>
    </rPh>
    <rPh sb="6" eb="8">
      <t>ホウコウ</t>
    </rPh>
    <rPh sb="9" eb="11">
      <t>シジ</t>
    </rPh>
    <rPh sb="11" eb="13">
      <t>カンカク</t>
    </rPh>
    <phoneticPr fontId="2"/>
  </si>
  <si>
    <t xml:space="preserve">    重心等の高さ(Cm)</t>
    <rPh sb="4" eb="6">
      <t>ジュウシン</t>
    </rPh>
    <rPh sb="6" eb="7">
      <t>トウ</t>
    </rPh>
    <rPh sb="8" eb="9">
      <t>タカ</t>
    </rPh>
    <phoneticPr fontId="2"/>
  </si>
  <si>
    <t xml:space="preserve">    ac材に掛かる荷重(KN)</t>
    <rPh sb="6" eb="7">
      <t>ザイ</t>
    </rPh>
    <rPh sb="8" eb="9">
      <t>カ</t>
    </rPh>
    <rPh sb="11" eb="12">
      <t>カ</t>
    </rPh>
    <rPh sb="12" eb="13">
      <t>ジュウ</t>
    </rPh>
    <phoneticPr fontId="2"/>
  </si>
  <si>
    <t xml:space="preserve">      a点に掛かる荷重(KN)</t>
    <rPh sb="7" eb="8">
      <t>テン</t>
    </rPh>
    <rPh sb="9" eb="10">
      <t>カ</t>
    </rPh>
    <rPh sb="12" eb="13">
      <t>カ</t>
    </rPh>
    <rPh sb="13" eb="14">
      <t>ジュウ</t>
    </rPh>
    <phoneticPr fontId="2"/>
  </si>
  <si>
    <t xml:space="preserve">      c点に掛かる荷重(KN)</t>
    <rPh sb="7" eb="8">
      <t>テン</t>
    </rPh>
    <rPh sb="9" eb="10">
      <t>カ</t>
    </rPh>
    <rPh sb="12" eb="13">
      <t>カ</t>
    </rPh>
    <rPh sb="13" eb="14">
      <t>ジュウ</t>
    </rPh>
    <phoneticPr fontId="2"/>
  </si>
  <si>
    <t>150A</t>
    <phoneticPr fontId="2"/>
  </si>
  <si>
    <t>200A</t>
    <phoneticPr fontId="2"/>
  </si>
  <si>
    <t>(2.0)</t>
    <phoneticPr fontId="2"/>
  </si>
  <si>
    <t>(1.5)</t>
    <phoneticPr fontId="2"/>
  </si>
  <si>
    <t>(1.0)</t>
    <phoneticPr fontId="2"/>
  </si>
  <si>
    <t>(0.6)</t>
    <phoneticPr fontId="2"/>
  </si>
  <si>
    <t>(15.6)</t>
    <phoneticPr fontId="2"/>
  </si>
  <si>
    <t>t(mm)</t>
    <phoneticPr fontId="2"/>
  </si>
  <si>
    <t>ix</t>
    <phoneticPr fontId="2"/>
  </si>
  <si>
    <t>LT=L1+L2+L3+L4</t>
    <phoneticPr fontId="2"/>
  </si>
  <si>
    <r>
      <t>S3=</t>
    </r>
    <r>
      <rPr>
        <sz val="11"/>
        <rFont val="ＭＳ 明朝"/>
        <family val="1"/>
        <charset val="128"/>
      </rPr>
      <t/>
    </r>
    <phoneticPr fontId="2"/>
  </si>
  <si>
    <t>ﾀﾞｸﾄの周長(m)</t>
    <rPh sb="5" eb="6">
      <t>シュウ</t>
    </rPh>
    <rPh sb="6" eb="7">
      <t>チョウ</t>
    </rPh>
    <phoneticPr fontId="2"/>
  </si>
  <si>
    <r>
      <t>【</t>
    </r>
    <r>
      <rPr>
        <b/>
        <sz val="11"/>
        <rFont val="ＭＳ 明朝"/>
        <family val="1"/>
        <charset val="128"/>
      </rPr>
      <t>上段</t>
    </r>
    <r>
      <rPr>
        <sz val="11"/>
        <color indexed="10"/>
        <rFont val="ＭＳ 明朝"/>
        <family val="1"/>
        <charset val="128"/>
      </rPr>
      <t>：鉛直方向（上方向）の地震応力の検討】</t>
    </r>
    <rPh sb="1" eb="3">
      <t>ジョウダン</t>
    </rPh>
    <rPh sb="4" eb="6">
      <t>エンチョク</t>
    </rPh>
    <rPh sb="6" eb="8">
      <t>ホウコウ</t>
    </rPh>
    <rPh sb="9" eb="10">
      <t>ウエ</t>
    </rPh>
    <rPh sb="10" eb="12">
      <t>ホウコウ</t>
    </rPh>
    <rPh sb="14" eb="16">
      <t>ジシン</t>
    </rPh>
    <rPh sb="16" eb="18">
      <t>オウリョク</t>
    </rPh>
    <rPh sb="19" eb="21">
      <t>ケントウ</t>
    </rPh>
    <phoneticPr fontId="2"/>
  </si>
  <si>
    <t xml:space="preserve">   上段</t>
    <rPh sb="3" eb="5">
      <t>ジョウダン</t>
    </rPh>
    <phoneticPr fontId="2"/>
  </si>
  <si>
    <t xml:space="preserve">   下段</t>
    <rPh sb="3" eb="5">
      <t>ゲダン</t>
    </rPh>
    <phoneticPr fontId="2"/>
  </si>
  <si>
    <t xml:space="preserve"> KHによる応力  FH1＝ P1*an*KH</t>
    <rPh sb="6" eb="8">
      <t>オウリョク</t>
    </rPh>
    <phoneticPr fontId="2"/>
  </si>
  <si>
    <t xml:space="preserve">     水平震度による応力</t>
    <rPh sb="5" eb="7">
      <t>スイヘイ</t>
    </rPh>
    <rPh sb="12" eb="14">
      <t>オウリョク</t>
    </rPh>
    <phoneticPr fontId="2"/>
  </si>
  <si>
    <t>１、ｱﾝｶｰﾎﾞﾙﾄの引抜きの検討</t>
    <rPh sb="11" eb="12">
      <t>ヒ</t>
    </rPh>
    <rPh sb="12" eb="13">
      <t>ヌ</t>
    </rPh>
    <rPh sb="15" eb="17">
      <t>ケントウ</t>
    </rPh>
    <phoneticPr fontId="2"/>
  </si>
  <si>
    <t>１、水平震度によるｱﾝｶｰﾎﾞﾙﾄの引抜きの検討</t>
    <rPh sb="2" eb="4">
      <t>スイヘイ</t>
    </rPh>
    <rPh sb="18" eb="19">
      <t>ヒ</t>
    </rPh>
    <rPh sb="19" eb="20">
      <t>ヌ</t>
    </rPh>
    <rPh sb="22" eb="24">
      <t>ケントウ</t>
    </rPh>
    <phoneticPr fontId="2"/>
  </si>
  <si>
    <t>ﾎﾞﾙﾄ径
d(呼び称)</t>
    <rPh sb="4" eb="5">
      <t>ケイ</t>
    </rPh>
    <rPh sb="8" eb="9">
      <t>ヨ</t>
    </rPh>
    <rPh sb="10" eb="11">
      <t>）</t>
    </rPh>
    <phoneticPr fontId="2"/>
  </si>
  <si>
    <r>
      <t>S1</t>
    </r>
    <r>
      <rPr>
        <sz val="9"/>
        <rFont val="ＭＳ 明朝"/>
        <family val="1"/>
        <charset val="128"/>
      </rPr>
      <t xml:space="preserve"> (短辺方向)</t>
    </r>
    <rPh sb="4" eb="5">
      <t>タン</t>
    </rPh>
    <phoneticPr fontId="2"/>
  </si>
  <si>
    <r>
      <t xml:space="preserve">S2 </t>
    </r>
    <r>
      <rPr>
        <sz val="9"/>
        <rFont val="ＭＳ 明朝"/>
        <family val="1"/>
        <charset val="128"/>
      </rPr>
      <t>(短辺方向)</t>
    </r>
    <rPh sb="4" eb="5">
      <t>タン</t>
    </rPh>
    <phoneticPr fontId="2"/>
  </si>
  <si>
    <r>
      <t xml:space="preserve">L1 </t>
    </r>
    <r>
      <rPr>
        <sz val="9"/>
        <rFont val="ＭＳ 明朝"/>
        <family val="1"/>
        <charset val="128"/>
      </rPr>
      <t>(長辺方向)</t>
    </r>
    <rPh sb="4" eb="5">
      <t>チョウ</t>
    </rPh>
    <rPh sb="6" eb="8">
      <t>ホウコウ</t>
    </rPh>
    <phoneticPr fontId="2"/>
  </si>
  <si>
    <r>
      <t>H1</t>
    </r>
    <r>
      <rPr>
        <sz val="9"/>
        <rFont val="ＭＳ 明朝"/>
        <family val="1"/>
        <charset val="128"/>
      </rPr>
      <t xml:space="preserve"> (重心高さ)</t>
    </r>
    <rPh sb="4" eb="6">
      <t>ジュウシン</t>
    </rPh>
    <rPh sb="6" eb="7">
      <t>タカ</t>
    </rPh>
    <phoneticPr fontId="2"/>
  </si>
  <si>
    <r>
      <t xml:space="preserve">S3 </t>
    </r>
    <r>
      <rPr>
        <sz val="9"/>
        <rFont val="ＭＳ 明朝"/>
        <family val="1"/>
        <charset val="128"/>
      </rPr>
      <t>(短辺方向)</t>
    </r>
    <rPh sb="4" eb="5">
      <t>タン</t>
    </rPh>
    <phoneticPr fontId="2"/>
  </si>
  <si>
    <r>
      <t>H2</t>
    </r>
    <r>
      <rPr>
        <sz val="9"/>
        <rFont val="ＭＳ 明朝"/>
        <family val="1"/>
        <charset val="128"/>
      </rPr>
      <t xml:space="preserve"> (重心高さ)</t>
    </r>
    <rPh sb="4" eb="6">
      <t>ジュウシン</t>
    </rPh>
    <rPh sb="6" eb="7">
      <t>タカ</t>
    </rPh>
    <phoneticPr fontId="2"/>
  </si>
  <si>
    <r>
      <t>H1</t>
    </r>
    <r>
      <rPr>
        <sz val="9"/>
        <rFont val="ＭＳ 明朝"/>
        <family val="1"/>
        <charset val="128"/>
      </rPr>
      <t xml:space="preserve"> (取付高さ)</t>
    </r>
    <rPh sb="4" eb="6">
      <t>トリツケ</t>
    </rPh>
    <rPh sb="6" eb="7">
      <t>タカ</t>
    </rPh>
    <phoneticPr fontId="2"/>
  </si>
  <si>
    <t>1,既成品 L型架台</t>
    <rPh sb="2" eb="4">
      <t>キセイ</t>
    </rPh>
    <rPh sb="4" eb="5">
      <t>ヒン</t>
    </rPh>
    <rPh sb="7" eb="8">
      <t>ガタ</t>
    </rPh>
    <rPh sb="8" eb="10">
      <t>カダイ</t>
    </rPh>
    <phoneticPr fontId="2"/>
  </si>
  <si>
    <t>2,既成品 逆L型架台</t>
    <rPh sb="2" eb="4">
      <t>キセイ</t>
    </rPh>
    <rPh sb="4" eb="5">
      <t>ヒン</t>
    </rPh>
    <rPh sb="6" eb="7">
      <t>ギャク</t>
    </rPh>
    <rPh sb="8" eb="9">
      <t>ガタ</t>
    </rPh>
    <rPh sb="9" eb="11">
      <t>カダイ</t>
    </rPh>
    <phoneticPr fontId="2"/>
  </si>
  <si>
    <t>本体重量P1</t>
    <rPh sb="0" eb="2">
      <t>ホンタイ</t>
    </rPh>
    <rPh sb="2" eb="4">
      <t>ジュウリョウ</t>
    </rPh>
    <phoneticPr fontId="2"/>
  </si>
  <si>
    <t xml:space="preserve"> 転倒ﾓｰﾒﾝﾄ  M1＝ KH*(P1)*H1</t>
    <rPh sb="1" eb="3">
      <t>テントウ</t>
    </rPh>
    <phoneticPr fontId="2"/>
  </si>
  <si>
    <t>既製品ｴｱｺﾝ架台のｱﾝｶｰﾎﾞﾙﾄ計算</t>
    <rPh sb="0" eb="3">
      <t>キセイヒン</t>
    </rPh>
    <rPh sb="7" eb="9">
      <t>カダイ</t>
    </rPh>
    <rPh sb="18" eb="20">
      <t>ケイサン</t>
    </rPh>
    <phoneticPr fontId="2"/>
  </si>
  <si>
    <t>倍</t>
    <rPh sb="0" eb="1">
      <t>バイ</t>
    </rPh>
    <phoneticPr fontId="2"/>
  </si>
  <si>
    <t xml:space="preserve"> 転倒によるｱﾝｶｰﾎﾞﾙﾄ引抜き力 Fh＝ (M1* an)/(S1+S2)/na</t>
    <rPh sb="14" eb="15">
      <t>ヒ</t>
    </rPh>
    <rPh sb="15" eb="16">
      <t>ヌ</t>
    </rPh>
    <rPh sb="17" eb="18">
      <t>リョク</t>
    </rPh>
    <phoneticPr fontId="2"/>
  </si>
  <si>
    <t>L2/(L1+L2)＝</t>
    <phoneticPr fontId="2"/>
  </si>
  <si>
    <t>L1/(L1+L2)＝</t>
    <phoneticPr fontId="2"/>
  </si>
  <si>
    <t>S1/(S1+S2)＝</t>
    <phoneticPr fontId="2"/>
  </si>
  <si>
    <t>S2/(S1+S2)＝</t>
    <phoneticPr fontId="2"/>
  </si>
  <si>
    <t>A1＝</t>
    <phoneticPr fontId="2"/>
  </si>
  <si>
    <t>A2＝</t>
  </si>
  <si>
    <t>B1＝</t>
    <phoneticPr fontId="2"/>
  </si>
  <si>
    <t>B2＝</t>
  </si>
  <si>
    <t>A1/A2＝</t>
    <phoneticPr fontId="2"/>
  </si>
  <si>
    <t>A2/A1＝</t>
    <phoneticPr fontId="2"/>
  </si>
  <si>
    <t>B1/B2＝</t>
    <phoneticPr fontId="2"/>
  </si>
  <si>
    <t>B2/B1＝</t>
    <phoneticPr fontId="2"/>
  </si>
  <si>
    <t xml:space="preserve"> 荷重偏芯率  an</t>
    <rPh sb="1" eb="3">
      <t>カジュウ</t>
    </rPh>
    <rPh sb="3" eb="4">
      <t>ヘン</t>
    </rPh>
    <rPh sb="4" eb="5">
      <t>シン</t>
    </rPh>
    <rPh sb="5" eb="6">
      <t>リツ</t>
    </rPh>
    <phoneticPr fontId="2"/>
  </si>
  <si>
    <t>本</t>
    <rPh sb="0" eb="1">
      <t>ホン</t>
    </rPh>
    <phoneticPr fontId="2"/>
  </si>
  <si>
    <t>左の最
大 C1=</t>
    <rPh sb="0" eb="1">
      <t>ヒダリ</t>
    </rPh>
    <rPh sb="4" eb="5">
      <t>ダイ</t>
    </rPh>
    <phoneticPr fontId="2"/>
  </si>
  <si>
    <t>左の最
大 C2=</t>
    <rPh sb="0" eb="1">
      <t>ヒダリ</t>
    </rPh>
    <rPh sb="4" eb="5">
      <t>ダイ</t>
    </rPh>
    <phoneticPr fontId="2"/>
  </si>
  <si>
    <t xml:space="preserve"> この色の欄に数値を入力</t>
    <phoneticPr fontId="2"/>
  </si>
  <si>
    <t xml:space="preserve"> この色の欄は自動的に計算される。</t>
    <phoneticPr fontId="2"/>
  </si>
  <si>
    <t>本体重量 P</t>
    <rPh sb="0" eb="2">
      <t>ホンタイ</t>
    </rPh>
    <rPh sb="2" eb="4">
      <t>ジュウリョウ</t>
    </rPh>
    <phoneticPr fontId="2"/>
  </si>
  <si>
    <t>水平震度KH</t>
    <rPh sb="0" eb="2">
      <t>スイヘイ</t>
    </rPh>
    <rPh sb="2" eb="4">
      <t>シンド</t>
    </rPh>
    <phoneticPr fontId="2"/>
  </si>
  <si>
    <t>垂直震度KV</t>
    <rPh sb="0" eb="2">
      <t>スイチョク</t>
    </rPh>
    <rPh sb="2" eb="4">
      <t>シンド</t>
    </rPh>
    <phoneticPr fontId="2"/>
  </si>
  <si>
    <t xml:space="preserve">     荷重片偏芯率の按分</t>
    <rPh sb="5" eb="7">
      <t>カジュウ</t>
    </rPh>
    <rPh sb="7" eb="8">
      <t>カタ</t>
    </rPh>
    <rPh sb="8" eb="10">
      <t>ヘンシン</t>
    </rPh>
    <rPh sb="10" eb="11">
      <t>リツ</t>
    </rPh>
    <rPh sb="12" eb="14">
      <t>アンブン</t>
    </rPh>
    <phoneticPr fontId="2"/>
  </si>
  <si>
    <t>偏芯率
C1*C2=
(倍)</t>
    <rPh sb="0" eb="1">
      <t>カタヨ</t>
    </rPh>
    <rPh sb="12" eb="13">
      <t>バイ</t>
    </rPh>
    <phoneticPr fontId="2"/>
  </si>
  <si>
    <t>荷重
比率</t>
    <rPh sb="0" eb="2">
      <t>カジュウ</t>
    </rPh>
    <rPh sb="3" eb="5">
      <t>ヒリツ</t>
    </rPh>
    <phoneticPr fontId="2"/>
  </si>
  <si>
    <t>ﾎﾞﾙﾄ頭部巾
B (cm)</t>
    <rPh sb="4" eb="6">
      <t>トウブ</t>
    </rPh>
    <rPh sb="6" eb="7">
      <t>ハバ</t>
    </rPh>
    <phoneticPr fontId="2"/>
  </si>
  <si>
    <t>ﾎﾞﾙﾄ頭部厚
H (cm)</t>
    <rPh sb="4" eb="6">
      <t>トウブ</t>
    </rPh>
    <rPh sb="6" eb="7">
      <t>アツ</t>
    </rPh>
    <phoneticPr fontId="2"/>
  </si>
  <si>
    <t>M8*1.25</t>
    <phoneticPr fontId="2"/>
  </si>
  <si>
    <t>M10*1.5</t>
    <phoneticPr fontId="2"/>
  </si>
  <si>
    <t>ﾎﾞﾙﾄのねじ有効径
D (cm)</t>
    <rPh sb="7" eb="9">
      <t>ユウコウ</t>
    </rPh>
    <rPh sb="9" eb="10">
      <t>ケイ</t>
    </rPh>
    <phoneticPr fontId="2"/>
  </si>
  <si>
    <t>【基礎ﾃﾞｰﾀｰ：各寸法等の内容】</t>
    <rPh sb="1" eb="3">
      <t>キソ</t>
    </rPh>
    <rPh sb="9" eb="13">
      <t>カクスンポウナド</t>
    </rPh>
    <rPh sb="14" eb="16">
      <t>ナイヨウ</t>
    </rPh>
    <phoneticPr fontId="2"/>
  </si>
  <si>
    <t>【鉛直方向（上方向）の地震応力の検討】</t>
    <rPh sb="1" eb="3">
      <t>エンチョク</t>
    </rPh>
    <rPh sb="3" eb="5">
      <t>ホウコウ</t>
    </rPh>
    <rPh sb="6" eb="7">
      <t>ウエ</t>
    </rPh>
    <rPh sb="7" eb="9">
      <t>ホウコウ</t>
    </rPh>
    <rPh sb="11" eb="13">
      <t>ジシン</t>
    </rPh>
    <rPh sb="13" eb="15">
      <t>オウリョク</t>
    </rPh>
    <rPh sb="16" eb="18">
      <t>ケントウ</t>
    </rPh>
    <phoneticPr fontId="2"/>
  </si>
  <si>
    <t>KN</t>
    <phoneticPr fontId="2"/>
  </si>
  <si>
    <t>一般施設</t>
    <rPh sb="0" eb="2">
      <t>イッパン</t>
    </rPh>
    <rPh sb="2" eb="4">
      <t>シセツ</t>
    </rPh>
    <phoneticPr fontId="2"/>
  </si>
  <si>
    <t>R階</t>
    <rPh sb="1" eb="2">
      <t>カイ</t>
    </rPh>
    <phoneticPr fontId="2"/>
  </si>
  <si>
    <t xml:space="preserve">     水平震度にて転倒によるｱﾝｶｰﾎﾞﾙﾄの引抜きの検討</t>
    <rPh sb="5" eb="7">
      <t>スイヘイ</t>
    </rPh>
    <rPh sb="7" eb="9">
      <t>シンド</t>
    </rPh>
    <rPh sb="11" eb="13">
      <t>テントウ</t>
    </rPh>
    <rPh sb="25" eb="26">
      <t>ヒ</t>
    </rPh>
    <rPh sb="26" eb="27">
      <t>ヌ</t>
    </rPh>
    <rPh sb="29" eb="31">
      <t>ケントウ</t>
    </rPh>
    <phoneticPr fontId="2"/>
  </si>
  <si>
    <t xml:space="preserve"> 転倒に対し有効ｱﾝｶｰﾎﾞﾙﾄ数 na</t>
    <rPh sb="1" eb="3">
      <t>テントウ</t>
    </rPh>
    <rPh sb="4" eb="5">
      <t>タイ</t>
    </rPh>
    <rPh sb="6" eb="8">
      <t>ユウコウ</t>
    </rPh>
    <rPh sb="16" eb="17">
      <t>スウ</t>
    </rPh>
    <phoneticPr fontId="2"/>
  </si>
  <si>
    <t xml:space="preserve">     垂直震度によるｱﾝｶｰﾎﾞﾙﾄの引抜きの検討</t>
    <rPh sb="5" eb="7">
      <t>スイチョク</t>
    </rPh>
    <rPh sb="7" eb="9">
      <t>シンド</t>
    </rPh>
    <rPh sb="21" eb="22">
      <t>ヒ</t>
    </rPh>
    <rPh sb="22" eb="23">
      <t>ヌ</t>
    </rPh>
    <rPh sb="25" eb="27">
      <t>ケントウ</t>
    </rPh>
    <phoneticPr fontId="2"/>
  </si>
  <si>
    <t>P=</t>
    <phoneticPr fontId="2"/>
  </si>
  <si>
    <t>P0=全静荷重(KN)</t>
    <rPh sb="3" eb="4">
      <t>ゼン</t>
    </rPh>
    <phoneticPr fontId="2"/>
  </si>
  <si>
    <t>P1=(1+KV)荷重(KN)</t>
    <rPh sb="9" eb="10">
      <t>カ</t>
    </rPh>
    <rPh sb="10" eb="11">
      <t>ジュウ</t>
    </rPh>
    <phoneticPr fontId="2"/>
  </si>
  <si>
    <t>検討、確認事項</t>
    <rPh sb="0" eb="2">
      <t>ケントウ</t>
    </rPh>
    <rPh sb="3" eb="5">
      <t>カクニン</t>
    </rPh>
    <rPh sb="5" eb="7">
      <t>ジコウ</t>
    </rPh>
    <phoneticPr fontId="2"/>
  </si>
  <si>
    <t>【基礎ﾃﾞｰﾀｰ：各寸法等の内容】</t>
    <rPh sb="9" eb="10">
      <t>カク</t>
    </rPh>
    <rPh sb="10" eb="12">
      <t>スンポウ</t>
    </rPh>
    <rPh sb="12" eb="13">
      <t>ナド</t>
    </rPh>
    <rPh sb="14" eb="16">
      <t>ナイヨウ</t>
    </rPh>
    <phoneticPr fontId="2"/>
  </si>
  <si>
    <t xml:space="preserve">    荷重【機器仕様書】より</t>
    <rPh sb="4" eb="5">
      <t>カ</t>
    </rPh>
    <rPh sb="5" eb="6">
      <t>ジュウ</t>
    </rPh>
    <rPh sb="7" eb="9">
      <t>キキ</t>
    </rPh>
    <rPh sb="9" eb="11">
      <t>シヨウ</t>
    </rPh>
    <rPh sb="11" eb="12">
      <t>ショ</t>
    </rPh>
    <phoneticPr fontId="2"/>
  </si>
  <si>
    <t xml:space="preserve">【２段床置き型ｴｱｺﾝ架台強度計算書】 </t>
    <rPh sb="2" eb="3">
      <t>ダン</t>
    </rPh>
    <rPh sb="3" eb="4">
      <t>ユカ</t>
    </rPh>
    <rPh sb="4" eb="5">
      <t>オ</t>
    </rPh>
    <rPh sb="6" eb="7">
      <t>ガタ</t>
    </rPh>
    <rPh sb="11" eb="13">
      <t>カダイ</t>
    </rPh>
    <rPh sb="13" eb="15">
      <t>キョウド</t>
    </rPh>
    <rPh sb="15" eb="18">
      <t>ケイサンショ</t>
    </rPh>
    <phoneticPr fontId="2"/>
  </si>
  <si>
    <t xml:space="preserve">【床置き型ｴｱｺﾝ架台強度計算書】   </t>
    <rPh sb="1" eb="2">
      <t>ユカ</t>
    </rPh>
    <rPh sb="2" eb="3">
      <t>オ</t>
    </rPh>
    <rPh sb="4" eb="5">
      <t>ガタ</t>
    </rPh>
    <rPh sb="9" eb="11">
      <t>カダイ</t>
    </rPh>
    <rPh sb="11" eb="13">
      <t>キョウド</t>
    </rPh>
    <rPh sb="13" eb="16">
      <t>ケイサンショ</t>
    </rPh>
    <phoneticPr fontId="2"/>
  </si>
  <si>
    <t>上段 Pa</t>
    <rPh sb="0" eb="2">
      <t>ジョウダン</t>
    </rPh>
    <phoneticPr fontId="2"/>
  </si>
  <si>
    <t>下段 Pb</t>
    <rPh sb="0" eb="2">
      <t>ゲダン</t>
    </rPh>
    <phoneticPr fontId="2"/>
  </si>
  <si>
    <t>１、上段の水平材の曲げの検討</t>
    <rPh sb="2" eb="4">
      <t>ジョウダン</t>
    </rPh>
    <phoneticPr fontId="2"/>
  </si>
  <si>
    <t>重要機器</t>
    <rPh sb="0" eb="2">
      <t>ジュウヨウ</t>
    </rPh>
    <rPh sb="2" eb="4">
      <t>キキ</t>
    </rPh>
    <phoneticPr fontId="2"/>
  </si>
  <si>
    <t>一般機器</t>
    <rPh sb="0" eb="2">
      <t>イッパン</t>
    </rPh>
    <rPh sb="2" eb="4">
      <t>キキ</t>
    </rPh>
    <phoneticPr fontId="2"/>
  </si>
  <si>
    <t>特定の施設</t>
    <rPh sb="0" eb="2">
      <t>トクテイ</t>
    </rPh>
    <rPh sb="3" eb="5">
      <t>シセツ</t>
    </rPh>
    <phoneticPr fontId="2"/>
  </si>
  <si>
    <t>一般の施設</t>
    <rPh sb="0" eb="2">
      <t>イッパン</t>
    </rPh>
    <rPh sb="3" eb="5">
      <t>シセツ</t>
    </rPh>
    <phoneticPr fontId="2"/>
  </si>
  <si>
    <t>設置場所</t>
    <rPh sb="0" eb="2">
      <t>セッチ</t>
    </rPh>
    <rPh sb="2" eb="4">
      <t>バショ</t>
    </rPh>
    <phoneticPr fontId="2"/>
  </si>
  <si>
    <t>耐震安全性の分類</t>
    <rPh sb="0" eb="2">
      <t>タイシン</t>
    </rPh>
    <rPh sb="2" eb="5">
      <t>アンゼンセイ</t>
    </rPh>
    <rPh sb="6" eb="8">
      <t>ブンルイ</t>
    </rPh>
    <phoneticPr fontId="2"/>
  </si>
  <si>
    <r>
      <t xml:space="preserve"> </t>
    </r>
    <r>
      <rPr>
        <sz val="11"/>
        <rFont val="ＭＳ 明朝"/>
        <family val="1"/>
        <charset val="128"/>
      </rPr>
      <t xml:space="preserve">   震度【表1-4より】</t>
    </r>
    <rPh sb="4" eb="6">
      <t>シンド</t>
    </rPh>
    <rPh sb="7" eb="8">
      <t>ヒョウ</t>
    </rPh>
    <phoneticPr fontId="2"/>
  </si>
  <si>
    <t xml:space="preserve">    荷重【機器仕様書】より</t>
    <rPh sb="4" eb="5">
      <t>カ</t>
    </rPh>
    <rPh sb="5" eb="6">
      <t>ジュウ</t>
    </rPh>
    <rPh sb="7" eb="9">
      <t>キキ</t>
    </rPh>
    <rPh sb="9" eb="12">
      <t>シヨウショ</t>
    </rPh>
    <phoneticPr fontId="2"/>
  </si>
  <si>
    <r>
      <t>【表-1-1】 【 配管重量表   単位 Kg/m － N/m 】</t>
    </r>
    <r>
      <rPr>
        <sz val="11"/>
        <rFont val="ＭＳ 明朝"/>
        <family val="1"/>
        <charset val="128"/>
      </rPr>
      <t xml:space="preserve">    公共建築設備工事標準図 平成25年版　 P121転記</t>
    </r>
    <rPh sb="10" eb="12">
      <t>ハイカン</t>
    </rPh>
    <rPh sb="12" eb="14">
      <t>ジュウリョウ</t>
    </rPh>
    <rPh sb="14" eb="15">
      <t>ヒョウ</t>
    </rPh>
    <rPh sb="18" eb="20">
      <t>タンイ</t>
    </rPh>
    <rPh sb="37" eb="39">
      <t>コウキョウ</t>
    </rPh>
    <rPh sb="39" eb="43">
      <t>ケンチクセツビ</t>
    </rPh>
    <rPh sb="43" eb="45">
      <t>コウジ</t>
    </rPh>
    <rPh sb="45" eb="47">
      <t>ヒョウジュン</t>
    </rPh>
    <rPh sb="47" eb="48">
      <t>ズ</t>
    </rPh>
    <rPh sb="49" eb="51">
      <t>ヘイセイ</t>
    </rPh>
    <rPh sb="61" eb="63">
      <t>テンキ</t>
    </rPh>
    <phoneticPr fontId="2"/>
  </si>
  <si>
    <t>40A</t>
    <phoneticPr fontId="2"/>
  </si>
  <si>
    <t>50A</t>
    <phoneticPr fontId="2"/>
  </si>
  <si>
    <t>65A</t>
    <phoneticPr fontId="2"/>
  </si>
  <si>
    <t>80A</t>
    <phoneticPr fontId="2"/>
  </si>
  <si>
    <t>100A</t>
    <phoneticPr fontId="2"/>
  </si>
  <si>
    <t>125A</t>
    <phoneticPr fontId="2"/>
  </si>
  <si>
    <t>250A</t>
    <phoneticPr fontId="2"/>
  </si>
  <si>
    <t>300A</t>
    <phoneticPr fontId="2"/>
  </si>
  <si>
    <t>1.0 Kgf ≒ 9.8 N とします｡</t>
    <phoneticPr fontId="2"/>
  </si>
  <si>
    <t>Kg/m</t>
    <phoneticPr fontId="2"/>
  </si>
  <si>
    <t>N/m</t>
    <phoneticPr fontId="2"/>
  </si>
  <si>
    <t>ただし、1 KN=1000 N</t>
    <phoneticPr fontId="2"/>
  </si>
  <si>
    <t>1 Kgf = 9.8 N</t>
    <phoneticPr fontId="2"/>
  </si>
  <si>
    <r>
      <t>【表-1-2】 【 ｱﾝｸﾞﾙ工法 ﾀﾞｸﾄ重量表   単位 Kg/m  － N/m 】</t>
    </r>
    <r>
      <rPr>
        <sz val="11"/>
        <rFont val="ＭＳ 明朝"/>
        <family val="1"/>
        <charset val="128"/>
      </rPr>
      <t xml:space="preserve">    公共建築設備工事標準図 平成25年版　 P121転記</t>
    </r>
    <rPh sb="15" eb="17">
      <t>コウホウ</t>
    </rPh>
    <rPh sb="22" eb="24">
      <t>ジュウリョウ</t>
    </rPh>
    <rPh sb="24" eb="25">
      <t>ヒョウ</t>
    </rPh>
    <rPh sb="28" eb="30">
      <t>タンイ</t>
    </rPh>
    <rPh sb="72" eb="74">
      <t>テンキ</t>
    </rPh>
    <phoneticPr fontId="2"/>
  </si>
  <si>
    <r>
      <t>【表-1-4】【 設計用標準水平震度 】</t>
    </r>
    <r>
      <rPr>
        <sz val="11"/>
        <rFont val="ＭＳ 明朝"/>
        <family val="1"/>
        <charset val="128"/>
      </rPr>
      <t xml:space="preserve">  建築設備耐震設計・施工指針2014年版 P225 転記</t>
    </r>
    <rPh sb="9" eb="12">
      <t>セッケイヨウ</t>
    </rPh>
    <rPh sb="12" eb="14">
      <t>ヒョウジュン</t>
    </rPh>
    <rPh sb="14" eb="16">
      <t>スイヘイ</t>
    </rPh>
    <rPh sb="16" eb="18">
      <t>シンド</t>
    </rPh>
    <phoneticPr fontId="2"/>
  </si>
  <si>
    <t>(2.0)</t>
    <phoneticPr fontId="2"/>
  </si>
  <si>
    <t>(1.5)</t>
    <phoneticPr fontId="2"/>
  </si>
  <si>
    <t>(1.0)</t>
    <phoneticPr fontId="2"/>
  </si>
  <si>
    <r>
      <t xml:space="preserve">【表-2-1】【 鋼材等の許容応力度 】  </t>
    </r>
    <r>
      <rPr>
        <sz val="11"/>
        <rFont val="ＭＳ 明朝"/>
        <family val="1"/>
        <charset val="128"/>
      </rPr>
      <t>建築設備耐震設計・施工指針2014年版 P230、P232 転記</t>
    </r>
    <rPh sb="9" eb="11">
      <t>コウザイ</t>
    </rPh>
    <rPh sb="11" eb="12">
      <t>トウ</t>
    </rPh>
    <rPh sb="13" eb="15">
      <t>キョヨウ</t>
    </rPh>
    <rPh sb="15" eb="17">
      <t>オウリョク</t>
    </rPh>
    <rPh sb="17" eb="18">
      <t>ド</t>
    </rPh>
    <phoneticPr fontId="2"/>
  </si>
  <si>
    <t>SS400 STK400
STKR400  SSC400</t>
    <phoneticPr fontId="2"/>
  </si>
  <si>
    <t>(9.04)</t>
    <phoneticPr fontId="2"/>
  </si>
  <si>
    <t>SS490</t>
    <phoneticPr fontId="2"/>
  </si>
  <si>
    <t>(18.3)</t>
    <phoneticPr fontId="2"/>
  </si>
  <si>
    <t>(18.3)</t>
    <phoneticPr fontId="2"/>
  </si>
  <si>
    <t>(10.5)</t>
    <phoneticPr fontId="2"/>
  </si>
  <si>
    <t>(16.6)</t>
    <phoneticPr fontId="2"/>
  </si>
  <si>
    <r>
      <t>【表-3-1】【 等辺山形鋼の断面特性 】</t>
    </r>
    <r>
      <rPr>
        <sz val="11"/>
        <rFont val="ＭＳ 明朝"/>
        <family val="1"/>
        <charset val="128"/>
      </rPr>
      <t xml:space="preserve">    建築設備耐震設計・施工指針2014年版 P246、JIS　G 3192　転記</t>
    </r>
    <rPh sb="61" eb="63">
      <t>テンキ</t>
    </rPh>
    <phoneticPr fontId="2"/>
  </si>
  <si>
    <t>A</t>
    <phoneticPr fontId="2"/>
  </si>
  <si>
    <t>Cx</t>
    <phoneticPr fontId="2"/>
  </si>
  <si>
    <t>Cy</t>
    <phoneticPr fontId="2"/>
  </si>
  <si>
    <t>Ix</t>
    <phoneticPr fontId="2"/>
  </si>
  <si>
    <t>Iy</t>
    <phoneticPr fontId="2"/>
  </si>
  <si>
    <t>Iu</t>
    <phoneticPr fontId="2"/>
  </si>
  <si>
    <t>Iv</t>
    <phoneticPr fontId="2"/>
  </si>
  <si>
    <t>iy</t>
    <phoneticPr fontId="2"/>
  </si>
  <si>
    <t>iu</t>
    <phoneticPr fontId="2"/>
  </si>
  <si>
    <t>iv</t>
    <phoneticPr fontId="2"/>
  </si>
  <si>
    <t>Zy</t>
    <phoneticPr fontId="2"/>
  </si>
  <si>
    <t>25*25</t>
    <phoneticPr fontId="2"/>
  </si>
  <si>
    <t>30*30</t>
    <phoneticPr fontId="2"/>
  </si>
  <si>
    <t>40*40</t>
    <phoneticPr fontId="2"/>
  </si>
  <si>
    <r>
      <t>【表-4-1】【 床ｽﾗﾌﾞ上面使用：先取付施工６角ﾎﾞﾙﾄｱﾝｶｰの</t>
    </r>
    <r>
      <rPr>
        <b/>
        <sz val="11"/>
        <rFont val="ＭＳ 明朝"/>
        <family val="1"/>
        <charset val="128"/>
      </rPr>
      <t>短期</t>
    </r>
    <r>
      <rPr>
        <sz val="11"/>
        <color indexed="10"/>
        <rFont val="ＭＳ 明朝"/>
        <family val="1"/>
        <charset val="128"/>
      </rPr>
      <t xml:space="preserve">許容引抜荷重 (KN) 】  </t>
    </r>
    <r>
      <rPr>
        <sz val="11"/>
        <rFont val="ＭＳ 明朝"/>
        <family val="1"/>
        <charset val="128"/>
      </rPr>
      <t>建築設備耐震設計・施工指針2014年版 P111 転記</t>
    </r>
    <rPh sb="9" eb="10">
      <t>ユカ</t>
    </rPh>
    <rPh sb="14" eb="16">
      <t>ジョウメン</t>
    </rPh>
    <rPh sb="16" eb="18">
      <t>シヨウ</t>
    </rPh>
    <rPh sb="25" eb="26">
      <t>カク</t>
    </rPh>
    <phoneticPr fontId="2"/>
  </si>
  <si>
    <r>
      <t>インターネットで　</t>
    </r>
    <r>
      <rPr>
        <b/>
        <sz val="12"/>
        <color rgb="FF00B0F0"/>
        <rFont val="ＭＳ 明朝"/>
        <family val="1"/>
        <charset val="128"/>
      </rPr>
      <t>作者 建築設備</t>
    </r>
    <r>
      <rPr>
        <b/>
        <sz val="12"/>
        <rFont val="ＭＳ 明朝"/>
        <family val="1"/>
        <charset val="128"/>
      </rPr>
      <t>　で検索できます。</t>
    </r>
    <phoneticPr fontId="2"/>
  </si>
  <si>
    <t>作者 建築設備 の下記のソフトが皆様のお役に立ちます。</t>
    <phoneticPr fontId="2"/>
  </si>
  <si>
    <t>●空調機、送風機の耐震架台</t>
  </si>
  <si>
    <t>●空調設備の熱量計算</t>
  </si>
  <si>
    <t>●建築設備:給水設備配管の設計</t>
  </si>
  <si>
    <t>●建築設備:空調・換気ダクトの設計</t>
  </si>
  <si>
    <t>●建築設備:作業手順書,チェックシート(ISO,施工過程)</t>
  </si>
  <si>
    <t>●建築設備の耐震計算練習ソフト</t>
  </si>
  <si>
    <t>●送風機架台、横置圧力水槽、エアコン架台の設計</t>
  </si>
  <si>
    <t>●耐震設計:配管・ダクトの鋼製架台</t>
  </si>
  <si>
    <t>●耐震設計:油タンク・水槽架台、制御盤の耐震計算</t>
  </si>
  <si>
    <t>●熱量計算</t>
  </si>
  <si>
    <t>●配管図形(JWW、JWC_CAD)</t>
  </si>
  <si>
    <t>●1-2G送風機の耐震架台</t>
  </si>
  <si>
    <t>●1-2G耐震エアコン屋外機架台</t>
  </si>
  <si>
    <t>●1-2G耐震サービスタンク等架台</t>
  </si>
  <si>
    <t>●1-2G耐震ダクトの振れ止め架台</t>
  </si>
  <si>
    <t>●1-2G耐震配管の床置き架台</t>
  </si>
  <si>
    <t>●1-2G耐震配管の振れ止め架台</t>
  </si>
  <si>
    <t>●1-2G壁、天井配管の耐震支持架台</t>
  </si>
  <si>
    <t>●jw図形(機械設備)</t>
  </si>
  <si>
    <t>●かんたん電子納品</t>
  </si>
  <si>
    <t>●エントツのドラフト計算</t>
  </si>
  <si>
    <t>●シックハウス 一般換気の設計 空調・換気ダクトの設計</t>
  </si>
  <si>
    <t>●ボイラー煙突のドラフト計算</t>
  </si>
  <si>
    <t>●建築機械設備の耐震計算練習ソフト</t>
  </si>
  <si>
    <t>●建築設備の給水配管の設計</t>
  </si>
  <si>
    <t>●建築設備の作業手順書、要領書(施工プロセス、ISO)</t>
  </si>
  <si>
    <t>●建築設備の水平タンク,送風機,エアコン架台の構造計算</t>
  </si>
  <si>
    <t>●建築設備配管支持の構造計算</t>
  </si>
  <si>
    <t>●建物の空調計画:熱量計算</t>
  </si>
  <si>
    <t>●水槽/オイルタンク架台耐震構造計算,空調機の耐震計算</t>
  </si>
  <si>
    <t>●耐震計算、架台計算:空調機、送風機</t>
  </si>
  <si>
    <t>●空調、衛生設備の見積、原価計算(配管、ダクト)</t>
  </si>
  <si>
    <t>この色の欄に数値を入力</t>
    <phoneticPr fontId="2"/>
  </si>
  <si>
    <t>(2.0)</t>
    <phoneticPr fontId="2"/>
  </si>
  <si>
    <t>(1.5)</t>
    <phoneticPr fontId="2"/>
  </si>
  <si>
    <t>(1.0)</t>
    <phoneticPr fontId="2"/>
  </si>
  <si>
    <t>(0.6)</t>
    <phoneticPr fontId="2"/>
  </si>
  <si>
    <t>耐震ｸﾗｽ</t>
    <phoneticPr fontId="2"/>
  </si>
  <si>
    <r>
      <t>L1</t>
    </r>
    <r>
      <rPr>
        <sz val="11"/>
        <rFont val="ＭＳ 明朝"/>
        <family val="1"/>
        <charset val="128"/>
      </rPr>
      <t>=</t>
    </r>
    <phoneticPr fontId="2"/>
  </si>
  <si>
    <r>
      <t>L4</t>
    </r>
    <r>
      <rPr>
        <sz val="11"/>
        <rFont val="ＭＳ 明朝"/>
        <family val="1"/>
        <charset val="128"/>
      </rPr>
      <t>=</t>
    </r>
    <phoneticPr fontId="2"/>
  </si>
  <si>
    <r>
      <t>S</t>
    </r>
    <r>
      <rPr>
        <sz val="11"/>
        <rFont val="ＭＳ 明朝"/>
        <family val="1"/>
        <charset val="128"/>
      </rPr>
      <t>1</t>
    </r>
    <r>
      <rPr>
        <sz val="11"/>
        <rFont val="ＭＳ 明朝"/>
        <family val="1"/>
        <charset val="128"/>
      </rPr>
      <t>=</t>
    </r>
    <phoneticPr fontId="2"/>
  </si>
  <si>
    <r>
      <t>S2=</t>
    </r>
    <r>
      <rPr>
        <sz val="11"/>
        <rFont val="ＭＳ 明朝"/>
        <family val="1"/>
        <charset val="128"/>
      </rPr>
      <t/>
    </r>
    <phoneticPr fontId="2"/>
  </si>
  <si>
    <r>
      <t>S</t>
    </r>
    <r>
      <rPr>
        <sz val="11"/>
        <rFont val="ＭＳ 明朝"/>
        <family val="1"/>
        <charset val="128"/>
      </rPr>
      <t>4</t>
    </r>
    <r>
      <rPr>
        <sz val="11"/>
        <rFont val="ＭＳ 明朝"/>
        <family val="1"/>
        <charset val="128"/>
      </rPr>
      <t>=</t>
    </r>
    <phoneticPr fontId="2"/>
  </si>
  <si>
    <r>
      <t>ST=</t>
    </r>
    <r>
      <rPr>
        <sz val="11"/>
        <rFont val="ＭＳ 明朝"/>
        <family val="1"/>
        <charset val="128"/>
      </rPr>
      <t>S</t>
    </r>
    <r>
      <rPr>
        <sz val="11"/>
        <rFont val="ＭＳ 明朝"/>
        <family val="1"/>
        <charset val="128"/>
      </rPr>
      <t>1+</t>
    </r>
    <r>
      <rPr>
        <sz val="11"/>
        <rFont val="ＭＳ 明朝"/>
        <family val="1"/>
        <charset val="128"/>
      </rPr>
      <t>S</t>
    </r>
    <r>
      <rPr>
        <sz val="11"/>
        <rFont val="ＭＳ 明朝"/>
        <family val="1"/>
        <charset val="128"/>
      </rPr>
      <t>2+</t>
    </r>
    <r>
      <rPr>
        <sz val="11"/>
        <rFont val="ＭＳ 明朝"/>
        <family val="1"/>
        <charset val="128"/>
      </rPr>
      <t>S</t>
    </r>
    <r>
      <rPr>
        <sz val="11"/>
        <rFont val="ＭＳ 明朝"/>
        <family val="1"/>
        <charset val="128"/>
      </rPr>
      <t>3+</t>
    </r>
    <r>
      <rPr>
        <sz val="11"/>
        <rFont val="ＭＳ 明朝"/>
        <family val="1"/>
        <charset val="128"/>
      </rPr>
      <t>S</t>
    </r>
    <r>
      <rPr>
        <sz val="11"/>
        <rFont val="ＭＳ 明朝"/>
        <family val="1"/>
        <charset val="128"/>
      </rPr>
      <t>4</t>
    </r>
    <phoneticPr fontId="2"/>
  </si>
  <si>
    <r>
      <t>H</t>
    </r>
    <r>
      <rPr>
        <sz val="11"/>
        <rFont val="ＭＳ 明朝"/>
        <family val="1"/>
        <charset val="128"/>
      </rPr>
      <t>1</t>
    </r>
    <r>
      <rPr>
        <sz val="11"/>
        <rFont val="ＭＳ 明朝"/>
        <family val="1"/>
        <charset val="128"/>
      </rPr>
      <t>=</t>
    </r>
    <phoneticPr fontId="2"/>
  </si>
  <si>
    <r>
      <t>H2=</t>
    </r>
    <r>
      <rPr>
        <sz val="11"/>
        <rFont val="ＭＳ 明朝"/>
        <family val="1"/>
        <charset val="128"/>
      </rPr>
      <t/>
    </r>
    <phoneticPr fontId="2"/>
  </si>
  <si>
    <r>
      <t>H3=</t>
    </r>
    <r>
      <rPr>
        <sz val="11"/>
        <rFont val="ＭＳ 明朝"/>
        <family val="1"/>
        <charset val="128"/>
      </rPr>
      <t/>
    </r>
    <phoneticPr fontId="2"/>
  </si>
  <si>
    <t>１、水平材の曲げの検討</t>
    <phoneticPr fontId="2"/>
  </si>
  <si>
    <t xml:space="preserve">  Pac= P1*L3/(L2+L3)</t>
    <phoneticPr fontId="2"/>
  </si>
  <si>
    <t>KN</t>
    <phoneticPr fontId="2"/>
  </si>
  <si>
    <t xml:space="preserve">  Pa= Pac*(S1+S2)/ST</t>
    <phoneticPr fontId="2"/>
  </si>
  <si>
    <t>この色の欄に数値を入力</t>
    <phoneticPr fontId="2"/>
  </si>
  <si>
    <t>(2.0)</t>
    <phoneticPr fontId="2"/>
  </si>
  <si>
    <t>(1.5)</t>
    <phoneticPr fontId="2"/>
  </si>
  <si>
    <t>(1.5)</t>
    <phoneticPr fontId="2"/>
  </si>
  <si>
    <t>(1.5)</t>
    <phoneticPr fontId="2"/>
  </si>
  <si>
    <t>(1.0)</t>
    <phoneticPr fontId="2"/>
  </si>
  <si>
    <t>(1.0)</t>
    <phoneticPr fontId="2"/>
  </si>
  <si>
    <t>(0.6)</t>
    <phoneticPr fontId="2"/>
  </si>
  <si>
    <t>耐震ｸﾗｽ</t>
    <phoneticPr fontId="2"/>
  </si>
  <si>
    <t>Pa2</t>
    <phoneticPr fontId="2"/>
  </si>
  <si>
    <t>Pa1</t>
    <phoneticPr fontId="2"/>
  </si>
  <si>
    <t>Pb2</t>
    <phoneticPr fontId="2"/>
  </si>
  <si>
    <t>Pb1</t>
    <phoneticPr fontId="2"/>
  </si>
  <si>
    <r>
      <t>L1</t>
    </r>
    <r>
      <rPr>
        <sz val="11"/>
        <rFont val="ＭＳ 明朝"/>
        <family val="1"/>
        <charset val="128"/>
      </rPr>
      <t>=</t>
    </r>
    <phoneticPr fontId="2"/>
  </si>
  <si>
    <r>
      <t>L4</t>
    </r>
    <r>
      <rPr>
        <sz val="11"/>
        <rFont val="ＭＳ 明朝"/>
        <family val="1"/>
        <charset val="128"/>
      </rPr>
      <t>=</t>
    </r>
    <phoneticPr fontId="2"/>
  </si>
  <si>
    <t>LT=L1+L2+L3+L4</t>
    <phoneticPr fontId="2"/>
  </si>
  <si>
    <r>
      <t>L</t>
    </r>
    <r>
      <rPr>
        <sz val="11"/>
        <rFont val="ＭＳ 明朝"/>
        <family val="1"/>
        <charset val="128"/>
      </rPr>
      <t>2</t>
    </r>
    <r>
      <rPr>
        <sz val="11"/>
        <rFont val="ＭＳ 明朝"/>
        <family val="1"/>
        <charset val="128"/>
      </rPr>
      <t>1</t>
    </r>
    <r>
      <rPr>
        <sz val="11"/>
        <rFont val="ＭＳ 明朝"/>
        <family val="1"/>
        <charset val="128"/>
      </rPr>
      <t>=</t>
    </r>
    <phoneticPr fontId="2"/>
  </si>
  <si>
    <r>
      <t>L</t>
    </r>
    <r>
      <rPr>
        <sz val="11"/>
        <rFont val="ＭＳ 明朝"/>
        <family val="1"/>
        <charset val="128"/>
      </rPr>
      <t>2</t>
    </r>
    <r>
      <rPr>
        <sz val="11"/>
        <rFont val="ＭＳ 明朝"/>
        <family val="1"/>
        <charset val="128"/>
      </rPr>
      <t>2=</t>
    </r>
    <r>
      <rPr>
        <sz val="11"/>
        <rFont val="ＭＳ 明朝"/>
        <family val="1"/>
        <charset val="128"/>
      </rPr>
      <t/>
    </r>
    <phoneticPr fontId="2"/>
  </si>
  <si>
    <r>
      <t>L</t>
    </r>
    <r>
      <rPr>
        <sz val="11"/>
        <rFont val="ＭＳ 明朝"/>
        <family val="1"/>
        <charset val="128"/>
      </rPr>
      <t>2</t>
    </r>
    <r>
      <rPr>
        <sz val="11"/>
        <rFont val="ＭＳ 明朝"/>
        <family val="1"/>
        <charset val="128"/>
      </rPr>
      <t>3=</t>
    </r>
    <r>
      <rPr>
        <sz val="11"/>
        <rFont val="ＭＳ 明朝"/>
        <family val="1"/>
        <charset val="128"/>
      </rPr>
      <t/>
    </r>
    <phoneticPr fontId="2"/>
  </si>
  <si>
    <r>
      <t>L</t>
    </r>
    <r>
      <rPr>
        <sz val="11"/>
        <rFont val="ＭＳ 明朝"/>
        <family val="1"/>
        <charset val="128"/>
      </rPr>
      <t>2</t>
    </r>
    <r>
      <rPr>
        <sz val="11"/>
        <rFont val="ＭＳ 明朝"/>
        <family val="1"/>
        <charset val="128"/>
      </rPr>
      <t>4</t>
    </r>
    <r>
      <rPr>
        <sz val="11"/>
        <rFont val="ＭＳ 明朝"/>
        <family val="1"/>
        <charset val="128"/>
      </rPr>
      <t>=</t>
    </r>
    <phoneticPr fontId="2"/>
  </si>
  <si>
    <t>LT2=L21+L22+L23+L24</t>
    <phoneticPr fontId="2"/>
  </si>
  <si>
    <r>
      <t>S</t>
    </r>
    <r>
      <rPr>
        <sz val="11"/>
        <rFont val="ＭＳ 明朝"/>
        <family val="1"/>
        <charset val="128"/>
      </rPr>
      <t>1</t>
    </r>
    <r>
      <rPr>
        <sz val="11"/>
        <rFont val="ＭＳ 明朝"/>
        <family val="1"/>
        <charset val="128"/>
      </rPr>
      <t>=</t>
    </r>
    <phoneticPr fontId="2"/>
  </si>
  <si>
    <r>
      <t>S2=</t>
    </r>
    <r>
      <rPr>
        <sz val="11"/>
        <rFont val="ＭＳ 明朝"/>
        <family val="1"/>
        <charset val="128"/>
      </rPr>
      <t/>
    </r>
    <phoneticPr fontId="2"/>
  </si>
  <si>
    <r>
      <t>S3=</t>
    </r>
    <r>
      <rPr>
        <sz val="11"/>
        <rFont val="ＭＳ 明朝"/>
        <family val="1"/>
        <charset val="128"/>
      </rPr>
      <t/>
    </r>
    <phoneticPr fontId="2"/>
  </si>
  <si>
    <r>
      <t>S</t>
    </r>
    <r>
      <rPr>
        <sz val="11"/>
        <rFont val="ＭＳ 明朝"/>
        <family val="1"/>
        <charset val="128"/>
      </rPr>
      <t>4</t>
    </r>
    <r>
      <rPr>
        <sz val="11"/>
        <rFont val="ＭＳ 明朝"/>
        <family val="1"/>
        <charset val="128"/>
      </rPr>
      <t>=</t>
    </r>
    <phoneticPr fontId="2"/>
  </si>
  <si>
    <r>
      <t>ST=</t>
    </r>
    <r>
      <rPr>
        <sz val="11"/>
        <rFont val="ＭＳ 明朝"/>
        <family val="1"/>
        <charset val="128"/>
      </rPr>
      <t>S</t>
    </r>
    <r>
      <rPr>
        <sz val="11"/>
        <rFont val="ＭＳ 明朝"/>
        <family val="1"/>
        <charset val="128"/>
      </rPr>
      <t>1+</t>
    </r>
    <r>
      <rPr>
        <sz val="11"/>
        <rFont val="ＭＳ 明朝"/>
        <family val="1"/>
        <charset val="128"/>
      </rPr>
      <t>S</t>
    </r>
    <r>
      <rPr>
        <sz val="11"/>
        <rFont val="ＭＳ 明朝"/>
        <family val="1"/>
        <charset val="128"/>
      </rPr>
      <t>2+</t>
    </r>
    <r>
      <rPr>
        <sz val="11"/>
        <rFont val="ＭＳ 明朝"/>
        <family val="1"/>
        <charset val="128"/>
      </rPr>
      <t>S</t>
    </r>
    <r>
      <rPr>
        <sz val="11"/>
        <rFont val="ＭＳ 明朝"/>
        <family val="1"/>
        <charset val="128"/>
      </rPr>
      <t>3+</t>
    </r>
    <r>
      <rPr>
        <sz val="11"/>
        <rFont val="ＭＳ 明朝"/>
        <family val="1"/>
        <charset val="128"/>
      </rPr>
      <t>S</t>
    </r>
    <r>
      <rPr>
        <sz val="11"/>
        <rFont val="ＭＳ 明朝"/>
        <family val="1"/>
        <charset val="128"/>
      </rPr>
      <t>4</t>
    </r>
    <phoneticPr fontId="2"/>
  </si>
  <si>
    <r>
      <t>S2</t>
    </r>
    <r>
      <rPr>
        <sz val="11"/>
        <rFont val="ＭＳ 明朝"/>
        <family val="1"/>
        <charset val="128"/>
      </rPr>
      <t>1</t>
    </r>
    <r>
      <rPr>
        <sz val="11"/>
        <rFont val="ＭＳ 明朝"/>
        <family val="1"/>
        <charset val="128"/>
      </rPr>
      <t>=</t>
    </r>
    <phoneticPr fontId="2"/>
  </si>
  <si>
    <r>
      <t>S</t>
    </r>
    <r>
      <rPr>
        <sz val="11"/>
        <rFont val="ＭＳ 明朝"/>
        <family val="1"/>
        <charset val="128"/>
      </rPr>
      <t>2</t>
    </r>
    <r>
      <rPr>
        <sz val="11"/>
        <rFont val="ＭＳ 明朝"/>
        <family val="1"/>
        <charset val="128"/>
      </rPr>
      <t>2=</t>
    </r>
    <r>
      <rPr>
        <sz val="11"/>
        <rFont val="ＭＳ 明朝"/>
        <family val="1"/>
        <charset val="128"/>
      </rPr>
      <t/>
    </r>
    <phoneticPr fontId="2"/>
  </si>
  <si>
    <r>
      <t>S</t>
    </r>
    <r>
      <rPr>
        <sz val="11"/>
        <rFont val="ＭＳ 明朝"/>
        <family val="1"/>
        <charset val="128"/>
      </rPr>
      <t>2</t>
    </r>
    <r>
      <rPr>
        <sz val="11"/>
        <rFont val="ＭＳ 明朝"/>
        <family val="1"/>
        <charset val="128"/>
      </rPr>
      <t>3=</t>
    </r>
    <r>
      <rPr>
        <sz val="11"/>
        <rFont val="ＭＳ 明朝"/>
        <family val="1"/>
        <charset val="128"/>
      </rPr>
      <t/>
    </r>
    <phoneticPr fontId="2"/>
  </si>
  <si>
    <r>
      <t>S2</t>
    </r>
    <r>
      <rPr>
        <sz val="11"/>
        <rFont val="ＭＳ 明朝"/>
        <family val="1"/>
        <charset val="128"/>
      </rPr>
      <t>4</t>
    </r>
    <r>
      <rPr>
        <sz val="11"/>
        <rFont val="ＭＳ 明朝"/>
        <family val="1"/>
        <charset val="128"/>
      </rPr>
      <t>=</t>
    </r>
    <phoneticPr fontId="2"/>
  </si>
  <si>
    <t>ST2=S21+S22+S23+S24</t>
    <phoneticPr fontId="2"/>
  </si>
  <si>
    <r>
      <t>H</t>
    </r>
    <r>
      <rPr>
        <sz val="11"/>
        <rFont val="ＭＳ 明朝"/>
        <family val="1"/>
        <charset val="128"/>
      </rPr>
      <t>1</t>
    </r>
    <r>
      <rPr>
        <sz val="11"/>
        <rFont val="ＭＳ 明朝"/>
        <family val="1"/>
        <charset val="128"/>
      </rPr>
      <t>=</t>
    </r>
    <phoneticPr fontId="2"/>
  </si>
  <si>
    <r>
      <t>H2=</t>
    </r>
    <r>
      <rPr>
        <sz val="11"/>
        <rFont val="ＭＳ 明朝"/>
        <family val="1"/>
        <charset val="128"/>
      </rPr>
      <t/>
    </r>
    <phoneticPr fontId="2"/>
  </si>
  <si>
    <r>
      <t>H3=</t>
    </r>
    <r>
      <rPr>
        <sz val="11"/>
        <rFont val="ＭＳ 明朝"/>
        <family val="1"/>
        <charset val="128"/>
      </rPr>
      <t/>
    </r>
    <phoneticPr fontId="2"/>
  </si>
  <si>
    <r>
      <t>H2</t>
    </r>
    <r>
      <rPr>
        <sz val="11"/>
        <rFont val="ＭＳ 明朝"/>
        <family val="1"/>
        <charset val="128"/>
      </rPr>
      <t>1</t>
    </r>
    <r>
      <rPr>
        <sz val="11"/>
        <rFont val="ＭＳ 明朝"/>
        <family val="1"/>
        <charset val="128"/>
      </rPr>
      <t>=</t>
    </r>
    <phoneticPr fontId="2"/>
  </si>
  <si>
    <r>
      <t>H</t>
    </r>
    <r>
      <rPr>
        <sz val="11"/>
        <rFont val="ＭＳ 明朝"/>
        <family val="1"/>
        <charset val="128"/>
      </rPr>
      <t>2</t>
    </r>
    <r>
      <rPr>
        <sz val="11"/>
        <rFont val="ＭＳ 明朝"/>
        <family val="1"/>
        <charset val="128"/>
      </rPr>
      <t>2=</t>
    </r>
    <r>
      <rPr>
        <sz val="11"/>
        <rFont val="ＭＳ 明朝"/>
        <family val="1"/>
        <charset val="128"/>
      </rPr>
      <t/>
    </r>
    <phoneticPr fontId="2"/>
  </si>
  <si>
    <r>
      <t>H</t>
    </r>
    <r>
      <rPr>
        <sz val="11"/>
        <rFont val="ＭＳ 明朝"/>
        <family val="1"/>
        <charset val="128"/>
      </rPr>
      <t>2</t>
    </r>
    <r>
      <rPr>
        <sz val="11"/>
        <rFont val="ＭＳ 明朝"/>
        <family val="1"/>
        <charset val="128"/>
      </rPr>
      <t>3=</t>
    </r>
    <r>
      <rPr>
        <sz val="11"/>
        <rFont val="ＭＳ 明朝"/>
        <family val="1"/>
        <charset val="128"/>
      </rPr>
      <t/>
    </r>
    <phoneticPr fontId="2"/>
  </si>
  <si>
    <t xml:space="preserve">  Pac= Pa2*L3/(L2+L3)</t>
    <phoneticPr fontId="2"/>
  </si>
  <si>
    <t>KN</t>
    <phoneticPr fontId="2"/>
  </si>
  <si>
    <t xml:space="preserve">  Pa= Pac*(S1+S2)/ST</t>
    <phoneticPr fontId="2"/>
  </si>
  <si>
    <t>　2次元cadの 用の図形集 塩ビ継ぎ手、ダクト、鋼管継手、桝等</t>
  </si>
  <si>
    <t>　建築設備における、標準的原価データーを持つ、空調、衛生設備の見積、原価計算ソフト</t>
  </si>
  <si>
    <t>●EXCEL2003と同じに使える</t>
  </si>
  <si>
    <t>　EXCEL2013がリボンでなく、EXCEL2003と同じコマンド表示になる</t>
  </si>
  <si>
    <t>●EXCEL2003のコマンド表示で昔のEXCEL</t>
  </si>
  <si>
    <t>　昔のコマンド表示で昔のままに、だれでも文書ができる コマンド表示なので直感的に使える</t>
  </si>
  <si>
    <t>　建築設備の給水設備配管の設計ソフト 国土交通省の設計基準に則って計算する</t>
  </si>
  <si>
    <t>　建築設備工事の作業手順・作業仕様を標準仕様書、下水道事業団仕様書に準じて作成</t>
  </si>
  <si>
    <t>　建築設備の空調の熱量計算システム 国交省仕様に準拠</t>
  </si>
  <si>
    <t>　送風機架台、横置圧力水槽、エアコン架台の構造計算が設備の担当者で出来る</t>
  </si>
  <si>
    <t>　建築設備における、配管架台、配管振れ止め、機器架台の耐震計算練習ソフト</t>
  </si>
  <si>
    <t>　サービスタンク・水槽架台、制御盤、キュービクル等耐震計算が設備の担当者で出来る</t>
  </si>
  <si>
    <t>●キュービクルアンカー、タンク、ケーブルラック耐震</t>
  </si>
  <si>
    <t>　キュービクル耐震アンカーボルト、ケーブルラック耐震振れ止め、油小出しタンクの耐震架台</t>
  </si>
  <si>
    <t>　配管架台、振れ止め架台の設計を建築設備の担当者レベル(構造計算の専門家でなくても)で理解できる</t>
  </si>
  <si>
    <t>　建築の空調設備の熱量計算</t>
  </si>
  <si>
    <t>　データの必要な「行」を複写して貼り付け、m数などの必要データを入力して集計すれば設計書が出来る</t>
  </si>
  <si>
    <t>●設備の職務</t>
  </si>
  <si>
    <t>　設備の担当の職務内容</t>
  </si>
  <si>
    <t>　床置き、壁取り付けの空調機、天井取り付け送風機の架台の耐震計算ソフト</t>
  </si>
  <si>
    <t>　建築設備の担当者レベル(構造計算の専門家でなくても)で、エアコン等の架台の構造計算を理解できる</t>
  </si>
  <si>
    <t>　建築設備の担当者レベル(構造計算の専門家でなくても)で、ダクト等の振止架台の構造計算を理解できる</t>
  </si>
  <si>
    <t>●空調機等箱の耐震、蒸気暖房放熱器の耐震金具の計算書</t>
  </si>
  <si>
    <t>　建築設備の担当者レベルで、放熱器等の構造計算を理解できるソフトを目指して作りました</t>
  </si>
  <si>
    <t>　建築設備の担当者レベル(構造計算の専門家でなくても)で、タンク等の耐震架台の構造計算を理解できる</t>
  </si>
  <si>
    <t>　煙突の計算を行うソフト 単体から4台+3台まで10種類の組合せのドラフト計算が出来る</t>
  </si>
  <si>
    <t>　送風機架台、横置圧力水槽、エアコン架台の構造計算が設備の担当者(構造計算の専門家でなくても)で出来る</t>
  </si>
  <si>
    <t>　空調機の床置き、壁取付け架台、架台無しの耐震計算、送風機の天井取付架台の耐震計算ソフト</t>
  </si>
  <si>
    <t>　1台から最大7台までのボイラーの組み合わせで10種類の煙突のドラフトの計算を行う</t>
  </si>
  <si>
    <t>●キュービクル転倒、ケーブルラック、小出しタンク耐震</t>
  </si>
  <si>
    <t>　建物の空調の熱量計算システム 国交省仕様に準じている</t>
  </si>
  <si>
    <t>　建築設備:管工事における、かんたん電子納品ソフト</t>
  </si>
  <si>
    <t>　シックハウス対策や一般換気計算を簡単に処理できるように、標準化して、ソフト化</t>
  </si>
  <si>
    <t>　建築設備の担当者レベル(構造計算の専門家でなくても)で、配管等の振止架台の構造計算を理解できる</t>
  </si>
  <si>
    <t>　建築設備の給水配管の設計ソフト 国土交通省の設計基準に則って計算する</t>
  </si>
  <si>
    <t>　建築設備の担当者レベルで、壁・天井配管等の耐震支持架台の構造計算を理解できる</t>
  </si>
  <si>
    <t>　建築設備の担当者レベル(構造計算の専門家でなくても)で、配管等の床置き架台の構造計算を理解できる</t>
  </si>
  <si>
    <t>　建築設備の担当者レベル(構造計算の専門家でなくても)で、送風機等の耐震架台の構造計算を理解できる</t>
  </si>
  <si>
    <t>　jw_cadの配管施工図の図形</t>
  </si>
  <si>
    <t>●設備の管理</t>
  </si>
  <si>
    <t>　設備担当の工事現場管理の項目、その内容とその技術資料を提案</t>
  </si>
  <si>
    <r>
      <t>Windows11/10/8/7/Vista/XP/2000/NT/</t>
    </r>
    <r>
      <rPr>
        <b/>
        <sz val="12"/>
        <color rgb="FF0033CC"/>
        <rFont val="ＭＳ ゴシック"/>
        <family val="3"/>
        <charset val="128"/>
      </rPr>
      <t>ビジネス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</si>
</sst>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0_ "/>
  </numFmts>
  <fonts count="20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6"/>
      <name val="ＭＳ 明朝"/>
      <family val="1"/>
      <charset val="128"/>
    </font>
    <font>
      <sz val="9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4"/>
      <color indexed="53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4"/>
      <color indexed="1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10"/>
      <color indexed="63"/>
      <name val="ＭＳ 明朝"/>
      <family val="1"/>
      <charset val="128"/>
    </font>
    <font>
      <b/>
      <sz val="12"/>
      <name val="ＭＳ 明朝"/>
      <family val="1"/>
      <charset val="128"/>
    </font>
    <font>
      <b/>
      <sz val="12"/>
      <color rgb="FF00B0F0"/>
      <name val="ＭＳ 明朝"/>
      <family val="1"/>
      <charset val="128"/>
    </font>
    <font>
      <u/>
      <sz val="11"/>
      <color theme="10"/>
      <name val="ＭＳ 明朝"/>
      <family val="1"/>
      <charset val="128"/>
    </font>
    <font>
      <b/>
      <sz val="12"/>
      <color rgb="FF0033CC"/>
      <name val="Verdana"/>
      <family val="2"/>
    </font>
    <font>
      <sz val="12"/>
      <color rgb="FF555555"/>
      <name val="Verdana"/>
      <family val="2"/>
    </font>
    <font>
      <b/>
      <sz val="12"/>
      <color rgb="FF0033CC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</cellStyleXfs>
  <cellXfs count="14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176" fontId="0" fillId="0" borderId="1" xfId="0" applyNumberFormat="1" applyBorder="1" applyAlignment="1">
      <alignment horizontal="right" vertical="center"/>
    </xf>
    <xf numFmtId="0" fontId="7" fillId="0" borderId="0" xfId="0" applyFont="1">
      <alignment vertical="center"/>
    </xf>
    <xf numFmtId="0" fontId="0" fillId="0" borderId="0" xfId="0" applyAlignment="1">
      <alignment horizontal="right" vertical="center"/>
    </xf>
    <xf numFmtId="176" fontId="0" fillId="0" borderId="0" xfId="0" applyNumberFormat="1" applyAlignment="1">
      <alignment horizontal="right" vertical="center"/>
    </xf>
    <xf numFmtId="0" fontId="8" fillId="0" borderId="0" xfId="0" applyFont="1">
      <alignment vertical="center"/>
    </xf>
    <xf numFmtId="0" fontId="5" fillId="0" borderId="0" xfId="0" applyFont="1">
      <alignment vertical="center"/>
    </xf>
    <xf numFmtId="0" fontId="1" fillId="0" borderId="0" xfId="0" applyFont="1">
      <alignment vertical="center"/>
    </xf>
    <xf numFmtId="0" fontId="0" fillId="0" borderId="2" xfId="0" applyBorder="1">
      <alignment vertical="center"/>
    </xf>
    <xf numFmtId="0" fontId="0" fillId="3" borderId="1" xfId="0" applyFill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2" borderId="7" xfId="0" applyFill="1" applyBorder="1" applyAlignment="1">
      <alignment horizontal="center" vertical="center"/>
    </xf>
    <xf numFmtId="0" fontId="3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6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right" vertical="center"/>
    </xf>
    <xf numFmtId="177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/>
    </xf>
    <xf numFmtId="0" fontId="0" fillId="3" borderId="1" xfId="0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7" xfId="0" quotePrefix="1" applyFont="1" applyBorder="1" applyAlignment="1">
      <alignment horizontal="center" vertical="center"/>
    </xf>
    <xf numFmtId="176" fontId="4" fillId="0" borderId="9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3" borderId="10" xfId="0" applyFont="1" applyFill="1" applyBorder="1">
      <alignment vertical="center"/>
    </xf>
    <xf numFmtId="0" fontId="13" fillId="0" borderId="0" xfId="0" applyFont="1">
      <alignment vertical="center"/>
    </xf>
    <xf numFmtId="0" fontId="5" fillId="0" borderId="0" xfId="0" applyFont="1" applyAlignment="1">
      <alignment horizontal="left" vertical="center"/>
    </xf>
    <xf numFmtId="176" fontId="0" fillId="0" borderId="1" xfId="0" applyNumberForma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14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10" fillId="0" borderId="0" xfId="0" applyFont="1">
      <alignment vertical="center"/>
    </xf>
    <xf numFmtId="0" fontId="0" fillId="2" borderId="1" xfId="0" applyFill="1" applyBorder="1">
      <alignment vertical="center"/>
    </xf>
    <xf numFmtId="0" fontId="6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0" fillId="0" borderId="0" xfId="0">
      <alignment vertical="center"/>
    </xf>
    <xf numFmtId="0" fontId="16" fillId="0" borderId="0" xfId="1">
      <alignment vertical="center"/>
    </xf>
    <xf numFmtId="0" fontId="14" fillId="0" borderId="0" xfId="0" applyFont="1">
      <alignment vertical="center"/>
    </xf>
    <xf numFmtId="0" fontId="17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13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0" xfId="0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1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2" fillId="0" borderId="0" xfId="0" applyFont="1">
      <alignment vertical="center"/>
    </xf>
    <xf numFmtId="176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176" fontId="1" fillId="0" borderId="13" xfId="0" applyNumberFormat="1" applyFont="1" applyBorder="1" applyAlignment="1">
      <alignment horizontal="center" vertical="center"/>
    </xf>
    <xf numFmtId="176" fontId="1" fillId="0" borderId="14" xfId="0" applyNumberFormat="1" applyFont="1" applyBorder="1" applyAlignment="1">
      <alignment horizontal="center" vertical="center"/>
    </xf>
    <xf numFmtId="176" fontId="0" fillId="0" borderId="5" xfId="0" quotePrefix="1" applyNumberFormat="1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1" xfId="0" applyFill="1" applyBorder="1">
      <alignment vertical="center"/>
    </xf>
    <xf numFmtId="0" fontId="4" fillId="3" borderId="1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0" fillId="7" borderId="10" xfId="0" applyFill="1" applyBorder="1">
      <alignment vertical="center"/>
    </xf>
    <xf numFmtId="0" fontId="0" fillId="7" borderId="15" xfId="0" applyFill="1" applyBorder="1">
      <alignment vertical="center"/>
    </xf>
    <xf numFmtId="0" fontId="0" fillId="7" borderId="8" xfId="0" applyFill="1" applyBorder="1">
      <alignment vertical="center"/>
    </xf>
    <xf numFmtId="0" fontId="10" fillId="0" borderId="0" xfId="0" applyFont="1">
      <alignment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2" fillId="0" borderId="0" xfId="0" applyFont="1" applyAlignment="1">
      <alignment horizontal="left" vertical="center"/>
    </xf>
    <xf numFmtId="0" fontId="0" fillId="3" borderId="1" xfId="0" applyFill="1" applyBorder="1">
      <alignment vertical="center"/>
    </xf>
    <xf numFmtId="0" fontId="0" fillId="2" borderId="10" xfId="0" applyFill="1" applyBorder="1">
      <alignment vertical="center"/>
    </xf>
    <xf numFmtId="0" fontId="0" fillId="2" borderId="15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0" xfId="0" applyBorder="1">
      <alignment vertical="center"/>
    </xf>
    <xf numFmtId="0" fontId="0" fillId="0" borderId="15" xfId="0" applyBorder="1">
      <alignment vertical="center"/>
    </xf>
    <xf numFmtId="0" fontId="0" fillId="0" borderId="8" xfId="0" applyBorder="1">
      <alignment vertical="center"/>
    </xf>
    <xf numFmtId="0" fontId="0" fillId="3" borderId="9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137160</xdr:colOff>
      <xdr:row>0</xdr:row>
      <xdr:rowOff>0</xdr:rowOff>
    </xdr:from>
    <xdr:to>
      <xdr:col>10</xdr:col>
      <xdr:colOff>45720</xdr:colOff>
      <xdr:row>0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/>
        </xdr:cNvGrpSpPr>
      </xdr:nvGrpSpPr>
      <xdr:grpSpPr bwMode="auto">
        <a:xfrm>
          <a:off x="4343400" y="0"/>
          <a:ext cx="960120" cy="0"/>
          <a:chOff x="504" y="758"/>
          <a:chExt cx="111" cy="108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" name="Rectangle 9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" name="Rectangle 10">
            <a:extLst>
              <a:ext uri="{FF2B5EF4-FFF2-40B4-BE49-F238E27FC236}">
                <a16:creationId xmlns:a16="http://schemas.microsoft.com/office/drawing/2014/main" id="{00000000-0008-0000-01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" name="Line 11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Line 12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13">
            <a:extLst>
              <a:ext uri="{FF2B5EF4-FFF2-40B4-BE49-F238E27FC236}">
                <a16:creationId xmlns:a16="http://schemas.microsoft.com/office/drawing/2014/main" id="{00000000-0008-0000-0100-00000E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4">
            <a:extLst>
              <a:ext uri="{FF2B5EF4-FFF2-40B4-BE49-F238E27FC236}">
                <a16:creationId xmlns:a16="http://schemas.microsoft.com/office/drawing/2014/main" id="{00000000-0008-0000-0100-00000F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5">
            <a:extLst>
              <a:ext uri="{FF2B5EF4-FFF2-40B4-BE49-F238E27FC236}">
                <a16:creationId xmlns:a16="http://schemas.microsoft.com/office/drawing/2014/main" id="{00000000-0008-0000-0100-000010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16">
            <a:extLst>
              <a:ext uri="{FF2B5EF4-FFF2-40B4-BE49-F238E27FC236}">
                <a16:creationId xmlns:a16="http://schemas.microsoft.com/office/drawing/2014/main" id="{00000000-0008-0000-0100-000011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17">
            <a:extLst>
              <a:ext uri="{FF2B5EF4-FFF2-40B4-BE49-F238E27FC236}">
                <a16:creationId xmlns:a16="http://schemas.microsoft.com/office/drawing/2014/main" id="{00000000-0008-0000-0100-000012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18">
            <a:extLst>
              <a:ext uri="{FF2B5EF4-FFF2-40B4-BE49-F238E27FC236}">
                <a16:creationId xmlns:a16="http://schemas.microsoft.com/office/drawing/2014/main" id="{00000000-0008-0000-0100-00001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19">
            <a:extLst>
              <a:ext uri="{FF2B5EF4-FFF2-40B4-BE49-F238E27FC236}">
                <a16:creationId xmlns:a16="http://schemas.microsoft.com/office/drawing/2014/main" id="{00000000-0008-0000-0100-000014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0">
            <a:extLst>
              <a:ext uri="{FF2B5EF4-FFF2-40B4-BE49-F238E27FC236}">
                <a16:creationId xmlns:a16="http://schemas.microsoft.com/office/drawing/2014/main" id="{00000000-0008-0000-0100-000015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1">
            <a:extLst>
              <a:ext uri="{FF2B5EF4-FFF2-40B4-BE49-F238E27FC236}">
                <a16:creationId xmlns:a16="http://schemas.microsoft.com/office/drawing/2014/main" id="{00000000-0008-0000-0100-000016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2">
            <a:extLst>
              <a:ext uri="{FF2B5EF4-FFF2-40B4-BE49-F238E27FC236}">
                <a16:creationId xmlns:a16="http://schemas.microsoft.com/office/drawing/2014/main" id="{00000000-0008-0000-0100-000017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23">
            <a:extLst>
              <a:ext uri="{FF2B5EF4-FFF2-40B4-BE49-F238E27FC236}">
                <a16:creationId xmlns:a16="http://schemas.microsoft.com/office/drawing/2014/main" id="{00000000-0008-0000-0100-000018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137160</xdr:colOff>
      <xdr:row>0</xdr:row>
      <xdr:rowOff>0</xdr:rowOff>
    </xdr:from>
    <xdr:to>
      <xdr:col>11</xdr:col>
      <xdr:colOff>45720</xdr:colOff>
      <xdr:row>0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>
          <a:grpSpLocks/>
        </xdr:cNvGrpSpPr>
      </xdr:nvGrpSpPr>
      <xdr:grpSpPr bwMode="auto">
        <a:xfrm>
          <a:off x="5554980" y="0"/>
          <a:ext cx="1112520" cy="0"/>
          <a:chOff x="504" y="758"/>
          <a:chExt cx="111" cy="108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00000000-0008-0000-02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" name="Rectangle 9">
            <a:extLst>
              <a:ext uri="{FF2B5EF4-FFF2-40B4-BE49-F238E27FC236}">
                <a16:creationId xmlns:a16="http://schemas.microsoft.com/office/drawing/2014/main" id="{00000000-0008-0000-02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" name="Rectangle 10">
            <a:extLst>
              <a:ext uri="{FF2B5EF4-FFF2-40B4-BE49-F238E27FC236}">
                <a16:creationId xmlns:a16="http://schemas.microsoft.com/office/drawing/2014/main" id="{00000000-0008-0000-02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" name="Line 11">
            <a:extLst>
              <a:ext uri="{FF2B5EF4-FFF2-40B4-BE49-F238E27FC236}">
                <a16:creationId xmlns:a16="http://schemas.microsoft.com/office/drawing/2014/main" id="{00000000-0008-0000-0200-00000C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Line 12">
            <a:extLst>
              <a:ext uri="{FF2B5EF4-FFF2-40B4-BE49-F238E27FC236}">
                <a16:creationId xmlns:a16="http://schemas.microsoft.com/office/drawing/2014/main" id="{00000000-0008-0000-0200-00000D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13">
            <a:extLst>
              <a:ext uri="{FF2B5EF4-FFF2-40B4-BE49-F238E27FC236}">
                <a16:creationId xmlns:a16="http://schemas.microsoft.com/office/drawing/2014/main" id="{00000000-0008-0000-0200-00000E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4">
            <a:extLst>
              <a:ext uri="{FF2B5EF4-FFF2-40B4-BE49-F238E27FC236}">
                <a16:creationId xmlns:a16="http://schemas.microsoft.com/office/drawing/2014/main" id="{00000000-0008-0000-0200-00000F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5">
            <a:extLst>
              <a:ext uri="{FF2B5EF4-FFF2-40B4-BE49-F238E27FC236}">
                <a16:creationId xmlns:a16="http://schemas.microsoft.com/office/drawing/2014/main" id="{00000000-0008-0000-0200-000010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16">
            <a:extLst>
              <a:ext uri="{FF2B5EF4-FFF2-40B4-BE49-F238E27FC236}">
                <a16:creationId xmlns:a16="http://schemas.microsoft.com/office/drawing/2014/main" id="{00000000-0008-0000-0200-000011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17">
            <a:extLst>
              <a:ext uri="{FF2B5EF4-FFF2-40B4-BE49-F238E27FC236}">
                <a16:creationId xmlns:a16="http://schemas.microsoft.com/office/drawing/2014/main" id="{00000000-0008-0000-0200-000012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18">
            <a:extLst>
              <a:ext uri="{FF2B5EF4-FFF2-40B4-BE49-F238E27FC236}">
                <a16:creationId xmlns:a16="http://schemas.microsoft.com/office/drawing/2014/main" id="{00000000-0008-0000-0200-00001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19">
            <a:extLst>
              <a:ext uri="{FF2B5EF4-FFF2-40B4-BE49-F238E27FC236}">
                <a16:creationId xmlns:a16="http://schemas.microsoft.com/office/drawing/2014/main" id="{00000000-0008-0000-0200-000014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0">
            <a:extLst>
              <a:ext uri="{FF2B5EF4-FFF2-40B4-BE49-F238E27FC236}">
                <a16:creationId xmlns:a16="http://schemas.microsoft.com/office/drawing/2014/main" id="{00000000-0008-0000-0200-000015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1">
            <a:extLst>
              <a:ext uri="{FF2B5EF4-FFF2-40B4-BE49-F238E27FC236}">
                <a16:creationId xmlns:a16="http://schemas.microsoft.com/office/drawing/2014/main" id="{00000000-0008-0000-0200-000016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2">
            <a:extLst>
              <a:ext uri="{FF2B5EF4-FFF2-40B4-BE49-F238E27FC236}">
                <a16:creationId xmlns:a16="http://schemas.microsoft.com/office/drawing/2014/main" id="{00000000-0008-0000-0200-000017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23">
            <a:extLst>
              <a:ext uri="{FF2B5EF4-FFF2-40B4-BE49-F238E27FC236}">
                <a16:creationId xmlns:a16="http://schemas.microsoft.com/office/drawing/2014/main" id="{00000000-0008-0000-0200-000018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137160</xdr:colOff>
      <xdr:row>0</xdr:row>
      <xdr:rowOff>0</xdr:rowOff>
    </xdr:from>
    <xdr:to>
      <xdr:col>10</xdr:col>
      <xdr:colOff>45720</xdr:colOff>
      <xdr:row>0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pSpPr>
          <a:grpSpLocks/>
        </xdr:cNvGrpSpPr>
      </xdr:nvGrpSpPr>
      <xdr:grpSpPr bwMode="auto">
        <a:xfrm>
          <a:off x="4343400" y="0"/>
          <a:ext cx="960120" cy="0"/>
          <a:chOff x="504" y="758"/>
          <a:chExt cx="111" cy="108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00000000-0008-0000-03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00000000-0008-0000-03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3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3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3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00000000-0008-0000-03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00000000-0008-0000-03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" name="Rectangle 9">
            <a:extLst>
              <a:ext uri="{FF2B5EF4-FFF2-40B4-BE49-F238E27FC236}">
                <a16:creationId xmlns:a16="http://schemas.microsoft.com/office/drawing/2014/main" id="{00000000-0008-0000-03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" name="Rectangle 10">
            <a:extLst>
              <a:ext uri="{FF2B5EF4-FFF2-40B4-BE49-F238E27FC236}">
                <a16:creationId xmlns:a16="http://schemas.microsoft.com/office/drawing/2014/main" id="{00000000-0008-0000-03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" name="Line 11">
            <a:extLst>
              <a:ext uri="{FF2B5EF4-FFF2-40B4-BE49-F238E27FC236}">
                <a16:creationId xmlns:a16="http://schemas.microsoft.com/office/drawing/2014/main" id="{00000000-0008-0000-0300-00000C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Line 12">
            <a:extLst>
              <a:ext uri="{FF2B5EF4-FFF2-40B4-BE49-F238E27FC236}">
                <a16:creationId xmlns:a16="http://schemas.microsoft.com/office/drawing/2014/main" id="{00000000-0008-0000-0300-00000D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13">
            <a:extLst>
              <a:ext uri="{FF2B5EF4-FFF2-40B4-BE49-F238E27FC236}">
                <a16:creationId xmlns:a16="http://schemas.microsoft.com/office/drawing/2014/main" id="{00000000-0008-0000-0300-00000E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4">
            <a:extLst>
              <a:ext uri="{FF2B5EF4-FFF2-40B4-BE49-F238E27FC236}">
                <a16:creationId xmlns:a16="http://schemas.microsoft.com/office/drawing/2014/main" id="{00000000-0008-0000-0300-00000F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5">
            <a:extLst>
              <a:ext uri="{FF2B5EF4-FFF2-40B4-BE49-F238E27FC236}">
                <a16:creationId xmlns:a16="http://schemas.microsoft.com/office/drawing/2014/main" id="{00000000-0008-0000-0300-000010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16">
            <a:extLst>
              <a:ext uri="{FF2B5EF4-FFF2-40B4-BE49-F238E27FC236}">
                <a16:creationId xmlns:a16="http://schemas.microsoft.com/office/drawing/2014/main" id="{00000000-0008-0000-0300-000011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17">
            <a:extLst>
              <a:ext uri="{FF2B5EF4-FFF2-40B4-BE49-F238E27FC236}">
                <a16:creationId xmlns:a16="http://schemas.microsoft.com/office/drawing/2014/main" id="{00000000-0008-0000-0300-000012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18">
            <a:extLst>
              <a:ext uri="{FF2B5EF4-FFF2-40B4-BE49-F238E27FC236}">
                <a16:creationId xmlns:a16="http://schemas.microsoft.com/office/drawing/2014/main" id="{00000000-0008-0000-0300-00001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19">
            <a:extLst>
              <a:ext uri="{FF2B5EF4-FFF2-40B4-BE49-F238E27FC236}">
                <a16:creationId xmlns:a16="http://schemas.microsoft.com/office/drawing/2014/main" id="{00000000-0008-0000-0300-000014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0">
            <a:extLst>
              <a:ext uri="{FF2B5EF4-FFF2-40B4-BE49-F238E27FC236}">
                <a16:creationId xmlns:a16="http://schemas.microsoft.com/office/drawing/2014/main" id="{00000000-0008-0000-0300-000015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1">
            <a:extLst>
              <a:ext uri="{FF2B5EF4-FFF2-40B4-BE49-F238E27FC236}">
                <a16:creationId xmlns:a16="http://schemas.microsoft.com/office/drawing/2014/main" id="{00000000-0008-0000-0300-000016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2">
            <a:extLst>
              <a:ext uri="{FF2B5EF4-FFF2-40B4-BE49-F238E27FC236}">
                <a16:creationId xmlns:a16="http://schemas.microsoft.com/office/drawing/2014/main" id="{00000000-0008-0000-0300-000017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23">
            <a:extLst>
              <a:ext uri="{FF2B5EF4-FFF2-40B4-BE49-F238E27FC236}">
                <a16:creationId xmlns:a16="http://schemas.microsoft.com/office/drawing/2014/main" id="{00000000-0008-0000-0300-000018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76200</xdr:colOff>
      <xdr:row>1</xdr:row>
      <xdr:rowOff>45720</xdr:rowOff>
    </xdr:from>
    <xdr:to>
      <xdr:col>21</xdr:col>
      <xdr:colOff>457200</xdr:colOff>
      <xdr:row>31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0" y="321945"/>
          <a:ext cx="3848100" cy="599313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30479</xdr:colOff>
      <xdr:row>1</xdr:row>
      <xdr:rowOff>47625</xdr:rowOff>
    </xdr:from>
    <xdr:to>
      <xdr:col>10</xdr:col>
      <xdr:colOff>601088</xdr:colOff>
      <xdr:row>32</xdr:row>
      <xdr:rowOff>190500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79" y="323850"/>
          <a:ext cx="7238109" cy="6343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137160</xdr:colOff>
      <xdr:row>41</xdr:row>
      <xdr:rowOff>45720</xdr:rowOff>
    </xdr:from>
    <xdr:to>
      <xdr:col>12</xdr:col>
      <xdr:colOff>45720</xdr:colOff>
      <xdr:row>46</xdr:row>
      <xdr:rowOff>76200</xdr:rowOff>
    </xdr:to>
    <xdr:grpSp>
      <xdr:nvGrpSpPr>
        <xdr:cNvPr id="4" name="Group 37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pSpPr>
          <a:grpSpLocks/>
        </xdr:cNvGrpSpPr>
      </xdr:nvGrpSpPr>
      <xdr:grpSpPr bwMode="auto">
        <a:xfrm>
          <a:off x="6156960" y="8244840"/>
          <a:ext cx="1112520" cy="1021080"/>
          <a:chOff x="504" y="758"/>
          <a:chExt cx="111" cy="108"/>
        </a:xfrm>
      </xdr:grpSpPr>
      <xdr:sp macro="" textlink="">
        <xdr:nvSpPr>
          <xdr:cNvPr id="5" name="Rectangle 5">
            <a:extLst>
              <a:ext uri="{FF2B5EF4-FFF2-40B4-BE49-F238E27FC236}">
                <a16:creationId xmlns:a16="http://schemas.microsoft.com/office/drawing/2014/main" id="{00000000-0008-0000-05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6">
            <a:extLst>
              <a:ext uri="{FF2B5EF4-FFF2-40B4-BE49-F238E27FC236}">
                <a16:creationId xmlns:a16="http://schemas.microsoft.com/office/drawing/2014/main" id="{00000000-0008-0000-05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" name="Rectangle 7">
            <a:extLst>
              <a:ext uri="{FF2B5EF4-FFF2-40B4-BE49-F238E27FC236}">
                <a16:creationId xmlns:a16="http://schemas.microsoft.com/office/drawing/2014/main" id="{00000000-0008-0000-05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" name="Rectangle 8">
            <a:extLst>
              <a:ext uri="{FF2B5EF4-FFF2-40B4-BE49-F238E27FC236}">
                <a16:creationId xmlns:a16="http://schemas.microsoft.com/office/drawing/2014/main" id="{00000000-0008-0000-05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" name="Rectangle 9">
            <a:extLst>
              <a:ext uri="{FF2B5EF4-FFF2-40B4-BE49-F238E27FC236}">
                <a16:creationId xmlns:a16="http://schemas.microsoft.com/office/drawing/2014/main" id="{00000000-0008-0000-05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" name="Rectangle 10">
            <a:extLst>
              <a:ext uri="{FF2B5EF4-FFF2-40B4-BE49-F238E27FC236}">
                <a16:creationId xmlns:a16="http://schemas.microsoft.com/office/drawing/2014/main" id="{00000000-0008-0000-05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" name="Rectangle 11">
            <a:extLst>
              <a:ext uri="{FF2B5EF4-FFF2-40B4-BE49-F238E27FC236}">
                <a16:creationId xmlns:a16="http://schemas.microsoft.com/office/drawing/2014/main" id="{00000000-0008-0000-05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" name="Rectangle 12">
            <a:extLst>
              <a:ext uri="{FF2B5EF4-FFF2-40B4-BE49-F238E27FC236}">
                <a16:creationId xmlns:a16="http://schemas.microsoft.com/office/drawing/2014/main" id="{00000000-0008-0000-0500-00000C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3" name="Rectangle 13">
            <a:extLst>
              <a:ext uri="{FF2B5EF4-FFF2-40B4-BE49-F238E27FC236}">
                <a16:creationId xmlns:a16="http://schemas.microsoft.com/office/drawing/2014/main" id="{00000000-0008-0000-05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4" name="Line 15">
            <a:extLst>
              <a:ext uri="{FF2B5EF4-FFF2-40B4-BE49-F238E27FC236}">
                <a16:creationId xmlns:a16="http://schemas.microsoft.com/office/drawing/2014/main" id="{00000000-0008-0000-0500-00000E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6">
            <a:extLst>
              <a:ext uri="{FF2B5EF4-FFF2-40B4-BE49-F238E27FC236}">
                <a16:creationId xmlns:a16="http://schemas.microsoft.com/office/drawing/2014/main" id="{00000000-0008-0000-0500-00000F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7">
            <a:extLst>
              <a:ext uri="{FF2B5EF4-FFF2-40B4-BE49-F238E27FC236}">
                <a16:creationId xmlns:a16="http://schemas.microsoft.com/office/drawing/2014/main" id="{00000000-0008-0000-0500-000010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19">
            <a:extLst>
              <a:ext uri="{FF2B5EF4-FFF2-40B4-BE49-F238E27FC236}">
                <a16:creationId xmlns:a16="http://schemas.microsoft.com/office/drawing/2014/main" id="{00000000-0008-0000-0500-000011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20">
            <a:extLst>
              <a:ext uri="{FF2B5EF4-FFF2-40B4-BE49-F238E27FC236}">
                <a16:creationId xmlns:a16="http://schemas.microsoft.com/office/drawing/2014/main" id="{00000000-0008-0000-0500-000012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23">
            <a:extLst>
              <a:ext uri="{FF2B5EF4-FFF2-40B4-BE49-F238E27FC236}">
                <a16:creationId xmlns:a16="http://schemas.microsoft.com/office/drawing/2014/main" id="{00000000-0008-0000-0500-000013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24">
            <a:extLst>
              <a:ext uri="{FF2B5EF4-FFF2-40B4-BE49-F238E27FC236}">
                <a16:creationId xmlns:a16="http://schemas.microsoft.com/office/drawing/2014/main" id="{00000000-0008-0000-0500-000014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5">
            <a:extLst>
              <a:ext uri="{FF2B5EF4-FFF2-40B4-BE49-F238E27FC236}">
                <a16:creationId xmlns:a16="http://schemas.microsoft.com/office/drawing/2014/main" id="{00000000-0008-0000-0500-000015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7">
            <a:extLst>
              <a:ext uri="{FF2B5EF4-FFF2-40B4-BE49-F238E27FC236}">
                <a16:creationId xmlns:a16="http://schemas.microsoft.com/office/drawing/2014/main" id="{00000000-0008-0000-0500-000016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8">
            <a:extLst>
              <a:ext uri="{FF2B5EF4-FFF2-40B4-BE49-F238E27FC236}">
                <a16:creationId xmlns:a16="http://schemas.microsoft.com/office/drawing/2014/main" id="{00000000-0008-0000-0500-000017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29">
            <a:extLst>
              <a:ext uri="{FF2B5EF4-FFF2-40B4-BE49-F238E27FC236}">
                <a16:creationId xmlns:a16="http://schemas.microsoft.com/office/drawing/2014/main" id="{00000000-0008-0000-0500-000018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" name="Line 30">
            <a:extLst>
              <a:ext uri="{FF2B5EF4-FFF2-40B4-BE49-F238E27FC236}">
                <a16:creationId xmlns:a16="http://schemas.microsoft.com/office/drawing/2014/main" id="{00000000-0008-0000-0500-000019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" name="Line 31">
            <a:extLst>
              <a:ext uri="{FF2B5EF4-FFF2-40B4-BE49-F238E27FC236}">
                <a16:creationId xmlns:a16="http://schemas.microsoft.com/office/drawing/2014/main" id="{00000000-0008-0000-0500-00001A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41</xdr:row>
      <xdr:rowOff>38100</xdr:rowOff>
    </xdr:from>
    <xdr:ext cx="249299" cy="168508"/>
    <xdr:sp macro="" textlink="">
      <xdr:nvSpPr>
        <xdr:cNvPr id="27" name="Text Box 32">
          <a:extLst>
            <a:ext uri="{FF2B5EF4-FFF2-40B4-BE49-F238E27FC236}">
              <a16:creationId xmlns:a16="http://schemas.microsoft.com/office/drawing/2014/main" id="{00000000-0008-0000-0500-00001B000000}"/>
            </a:ext>
          </a:extLst>
        </xdr:cNvPr>
        <xdr:cNvSpPr txBox="1">
          <a:spLocks noChangeArrowheads="1"/>
        </xdr:cNvSpPr>
      </xdr:nvSpPr>
      <xdr:spPr bwMode="auto">
        <a:xfrm>
          <a:off x="8077200" y="827722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42</xdr:row>
      <xdr:rowOff>15240</xdr:rowOff>
    </xdr:from>
    <xdr:ext cx="364715" cy="168508"/>
    <xdr:sp macro="" textlink="">
      <xdr:nvSpPr>
        <xdr:cNvPr id="28" name="Text Box 33">
          <a:extLst>
            <a:ext uri="{FF2B5EF4-FFF2-40B4-BE49-F238E27FC236}">
              <a16:creationId xmlns:a16="http://schemas.microsoft.com/office/drawing/2014/main" id="{00000000-0008-0000-0500-00001C000000}"/>
            </a:ext>
          </a:extLst>
        </xdr:cNvPr>
        <xdr:cNvSpPr txBox="1">
          <a:spLocks noChangeArrowheads="1"/>
        </xdr:cNvSpPr>
      </xdr:nvSpPr>
      <xdr:spPr bwMode="auto">
        <a:xfrm>
          <a:off x="8061960" y="844486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43</xdr:row>
      <xdr:rowOff>99060</xdr:rowOff>
    </xdr:from>
    <xdr:ext cx="364715" cy="168508"/>
    <xdr:sp macro="" textlink="">
      <xdr:nvSpPr>
        <xdr:cNvPr id="29" name="Text Box 34">
          <a:extLst>
            <a:ext uri="{FF2B5EF4-FFF2-40B4-BE49-F238E27FC236}">
              <a16:creationId xmlns:a16="http://schemas.microsoft.com/office/drawing/2014/main" id="{00000000-0008-0000-0500-00001D000000}"/>
            </a:ext>
          </a:extLst>
        </xdr:cNvPr>
        <xdr:cNvSpPr txBox="1">
          <a:spLocks noChangeArrowheads="1"/>
        </xdr:cNvSpPr>
      </xdr:nvSpPr>
      <xdr:spPr bwMode="auto">
        <a:xfrm>
          <a:off x="8077200" y="871918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44</xdr:row>
      <xdr:rowOff>99060</xdr:rowOff>
    </xdr:from>
    <xdr:ext cx="249299" cy="168508"/>
    <xdr:sp macro="" textlink="">
      <xdr:nvSpPr>
        <xdr:cNvPr id="30" name="Text Box 35">
          <a:extLst>
            <a:ext uri="{FF2B5EF4-FFF2-40B4-BE49-F238E27FC236}">
              <a16:creationId xmlns:a16="http://schemas.microsoft.com/office/drawing/2014/main" id="{00000000-0008-0000-0500-00001E000000}"/>
            </a:ext>
          </a:extLst>
        </xdr:cNvPr>
        <xdr:cNvSpPr txBox="1">
          <a:spLocks noChangeArrowheads="1"/>
        </xdr:cNvSpPr>
      </xdr:nvSpPr>
      <xdr:spPr bwMode="auto">
        <a:xfrm>
          <a:off x="8092440" y="890968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45</xdr:row>
      <xdr:rowOff>60960</xdr:rowOff>
    </xdr:from>
    <xdr:ext cx="249299" cy="168508"/>
    <xdr:sp macro="" textlink="">
      <xdr:nvSpPr>
        <xdr:cNvPr id="31" name="Text Box 36">
          <a:extLst>
            <a:ext uri="{FF2B5EF4-FFF2-40B4-BE49-F238E27FC236}">
              <a16:creationId xmlns:a16="http://schemas.microsoft.com/office/drawing/2014/main" id="{00000000-0008-0000-0500-00001F000000}"/>
            </a:ext>
          </a:extLst>
        </xdr:cNvPr>
        <xdr:cNvSpPr txBox="1">
          <a:spLocks noChangeArrowheads="1"/>
        </xdr:cNvSpPr>
      </xdr:nvSpPr>
      <xdr:spPr bwMode="auto">
        <a:xfrm>
          <a:off x="8100060" y="906208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76200</xdr:colOff>
      <xdr:row>1</xdr:row>
      <xdr:rowOff>129540</xdr:rowOff>
    </xdr:from>
    <xdr:to>
      <xdr:col>21</xdr:col>
      <xdr:colOff>533400</xdr:colOff>
      <xdr:row>31</xdr:row>
      <xdr:rowOff>121920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0" y="405765"/>
          <a:ext cx="3790950" cy="599313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22860</xdr:colOff>
      <xdr:row>1</xdr:row>
      <xdr:rowOff>91440</xdr:rowOff>
    </xdr:from>
    <xdr:to>
      <xdr:col>9</xdr:col>
      <xdr:colOff>571500</xdr:colOff>
      <xdr:row>47</xdr:row>
      <xdr:rowOff>81915</xdr:rowOff>
    </xdr:to>
    <xdr:sp macro="" textlink="">
      <xdr:nvSpPr>
        <xdr:cNvPr id="3" name="Object 7" hidden="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>
          <a:spLocks noChangeArrowheads="1"/>
        </xdr:cNvSpPr>
      </xdr:nvSpPr>
      <xdr:spPr bwMode="auto">
        <a:xfrm>
          <a:off x="22860" y="367665"/>
          <a:ext cx="6549390" cy="9086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16</xdr:col>
      <xdr:colOff>350520</xdr:colOff>
      <xdr:row>94</xdr:row>
      <xdr:rowOff>0</xdr:rowOff>
    </xdr:from>
    <xdr:to>
      <xdr:col>23</xdr:col>
      <xdr:colOff>457200</xdr:colOff>
      <xdr:row>129</xdr:row>
      <xdr:rowOff>99060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8520" y="119744490"/>
          <a:ext cx="4773930" cy="62998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228600</xdr:rowOff>
    </xdr:from>
    <xdr:to>
      <xdr:col>7</xdr:col>
      <xdr:colOff>381000</xdr:colOff>
      <xdr:row>32</xdr:row>
      <xdr:rowOff>114300</xdr:rowOff>
    </xdr:to>
    <xdr:pic>
      <xdr:nvPicPr>
        <xdr:cNvPr id="5" name="図 8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600"/>
          <a:ext cx="5048250" cy="6362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16</xdr:col>
      <xdr:colOff>152400</xdr:colOff>
      <xdr:row>94</xdr:row>
      <xdr:rowOff>0</xdr:rowOff>
    </xdr:from>
    <xdr:to>
      <xdr:col>23</xdr:col>
      <xdr:colOff>259080</xdr:colOff>
      <xdr:row>127</xdr:row>
      <xdr:rowOff>99060</xdr:rowOff>
    </xdr:to>
    <xdr:pic>
      <xdr:nvPicPr>
        <xdr:cNvPr id="6" name="図 10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20400" y="111613950"/>
          <a:ext cx="4773930" cy="59569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137160</xdr:colOff>
      <xdr:row>39</xdr:row>
      <xdr:rowOff>45720</xdr:rowOff>
    </xdr:from>
    <xdr:to>
      <xdr:col>12</xdr:col>
      <xdr:colOff>45720</xdr:colOff>
      <xdr:row>44</xdr:row>
      <xdr:rowOff>76200</xdr:rowOff>
    </xdr:to>
    <xdr:grpSp>
      <xdr:nvGrpSpPr>
        <xdr:cNvPr id="7" name="Group 37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GrpSpPr>
          <a:grpSpLocks/>
        </xdr:cNvGrpSpPr>
      </xdr:nvGrpSpPr>
      <xdr:grpSpPr bwMode="auto">
        <a:xfrm>
          <a:off x="6156960" y="7848600"/>
          <a:ext cx="1112520" cy="1021080"/>
          <a:chOff x="504" y="758"/>
          <a:chExt cx="111" cy="108"/>
        </a:xfrm>
      </xdr:grpSpPr>
      <xdr:sp macro="" textlink="">
        <xdr:nvSpPr>
          <xdr:cNvPr id="8" name="Rectangle 5">
            <a:extLst>
              <a:ext uri="{FF2B5EF4-FFF2-40B4-BE49-F238E27FC236}">
                <a16:creationId xmlns:a16="http://schemas.microsoft.com/office/drawing/2014/main" id="{00000000-0008-0000-06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" name="Rectangle 6">
            <a:extLst>
              <a:ext uri="{FF2B5EF4-FFF2-40B4-BE49-F238E27FC236}">
                <a16:creationId xmlns:a16="http://schemas.microsoft.com/office/drawing/2014/main" id="{00000000-0008-0000-06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" name="Rectangle 7">
            <a:extLst>
              <a:ext uri="{FF2B5EF4-FFF2-40B4-BE49-F238E27FC236}">
                <a16:creationId xmlns:a16="http://schemas.microsoft.com/office/drawing/2014/main" id="{00000000-0008-0000-06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" name="Rectangle 8">
            <a:extLst>
              <a:ext uri="{FF2B5EF4-FFF2-40B4-BE49-F238E27FC236}">
                <a16:creationId xmlns:a16="http://schemas.microsoft.com/office/drawing/2014/main" id="{00000000-0008-0000-06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" name="Rectangle 9">
            <a:extLst>
              <a:ext uri="{FF2B5EF4-FFF2-40B4-BE49-F238E27FC236}">
                <a16:creationId xmlns:a16="http://schemas.microsoft.com/office/drawing/2014/main" id="{00000000-0008-0000-0600-00000C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3" name="Rectangle 10">
            <a:extLst>
              <a:ext uri="{FF2B5EF4-FFF2-40B4-BE49-F238E27FC236}">
                <a16:creationId xmlns:a16="http://schemas.microsoft.com/office/drawing/2014/main" id="{00000000-0008-0000-06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4" name="Rectangle 11">
            <a:extLst>
              <a:ext uri="{FF2B5EF4-FFF2-40B4-BE49-F238E27FC236}">
                <a16:creationId xmlns:a16="http://schemas.microsoft.com/office/drawing/2014/main" id="{00000000-0008-0000-0600-00000E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5" name="Rectangle 12">
            <a:extLst>
              <a:ext uri="{FF2B5EF4-FFF2-40B4-BE49-F238E27FC236}">
                <a16:creationId xmlns:a16="http://schemas.microsoft.com/office/drawing/2014/main" id="{00000000-0008-0000-0600-00000F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6" name="Rectangle 13">
            <a:extLst>
              <a:ext uri="{FF2B5EF4-FFF2-40B4-BE49-F238E27FC236}">
                <a16:creationId xmlns:a16="http://schemas.microsoft.com/office/drawing/2014/main" id="{00000000-0008-0000-0600-000010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7" name="Line 15">
            <a:extLst>
              <a:ext uri="{FF2B5EF4-FFF2-40B4-BE49-F238E27FC236}">
                <a16:creationId xmlns:a16="http://schemas.microsoft.com/office/drawing/2014/main" id="{00000000-0008-0000-0600-000011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16">
            <a:extLst>
              <a:ext uri="{FF2B5EF4-FFF2-40B4-BE49-F238E27FC236}">
                <a16:creationId xmlns:a16="http://schemas.microsoft.com/office/drawing/2014/main" id="{00000000-0008-0000-0600-000012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17">
            <a:extLst>
              <a:ext uri="{FF2B5EF4-FFF2-40B4-BE49-F238E27FC236}">
                <a16:creationId xmlns:a16="http://schemas.microsoft.com/office/drawing/2014/main" id="{00000000-0008-0000-0600-00001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19">
            <a:extLst>
              <a:ext uri="{FF2B5EF4-FFF2-40B4-BE49-F238E27FC236}">
                <a16:creationId xmlns:a16="http://schemas.microsoft.com/office/drawing/2014/main" id="{00000000-0008-0000-0600-000014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0">
            <a:extLst>
              <a:ext uri="{FF2B5EF4-FFF2-40B4-BE49-F238E27FC236}">
                <a16:creationId xmlns:a16="http://schemas.microsoft.com/office/drawing/2014/main" id="{00000000-0008-0000-0600-000015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3">
            <a:extLst>
              <a:ext uri="{FF2B5EF4-FFF2-40B4-BE49-F238E27FC236}">
                <a16:creationId xmlns:a16="http://schemas.microsoft.com/office/drawing/2014/main" id="{00000000-0008-0000-0600-000016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4">
            <a:extLst>
              <a:ext uri="{FF2B5EF4-FFF2-40B4-BE49-F238E27FC236}">
                <a16:creationId xmlns:a16="http://schemas.microsoft.com/office/drawing/2014/main" id="{00000000-0008-0000-0600-000017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25">
            <a:extLst>
              <a:ext uri="{FF2B5EF4-FFF2-40B4-BE49-F238E27FC236}">
                <a16:creationId xmlns:a16="http://schemas.microsoft.com/office/drawing/2014/main" id="{00000000-0008-0000-0600-000018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" name="Line 27">
            <a:extLst>
              <a:ext uri="{FF2B5EF4-FFF2-40B4-BE49-F238E27FC236}">
                <a16:creationId xmlns:a16="http://schemas.microsoft.com/office/drawing/2014/main" id="{00000000-0008-0000-0600-000019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" name="Line 28">
            <a:extLst>
              <a:ext uri="{FF2B5EF4-FFF2-40B4-BE49-F238E27FC236}">
                <a16:creationId xmlns:a16="http://schemas.microsoft.com/office/drawing/2014/main" id="{00000000-0008-0000-0600-00001A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" name="Line 29">
            <a:extLst>
              <a:ext uri="{FF2B5EF4-FFF2-40B4-BE49-F238E27FC236}">
                <a16:creationId xmlns:a16="http://schemas.microsoft.com/office/drawing/2014/main" id="{00000000-0008-0000-0600-00001B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" name="Line 30">
            <a:extLst>
              <a:ext uri="{FF2B5EF4-FFF2-40B4-BE49-F238E27FC236}">
                <a16:creationId xmlns:a16="http://schemas.microsoft.com/office/drawing/2014/main" id="{00000000-0008-0000-0600-00001C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" name="Line 31">
            <a:extLst>
              <a:ext uri="{FF2B5EF4-FFF2-40B4-BE49-F238E27FC236}">
                <a16:creationId xmlns:a16="http://schemas.microsoft.com/office/drawing/2014/main" id="{00000000-0008-0000-0600-00001D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39</xdr:row>
      <xdr:rowOff>38100</xdr:rowOff>
    </xdr:from>
    <xdr:ext cx="249299" cy="168508"/>
    <xdr:sp macro="" textlink="">
      <xdr:nvSpPr>
        <xdr:cNvPr id="30" name="Text Box 32">
          <a:extLst>
            <a:ext uri="{FF2B5EF4-FFF2-40B4-BE49-F238E27FC236}">
              <a16:creationId xmlns:a16="http://schemas.microsoft.com/office/drawing/2014/main" id="{00000000-0008-0000-0600-00001E000000}"/>
            </a:ext>
          </a:extLst>
        </xdr:cNvPr>
        <xdr:cNvSpPr txBox="1">
          <a:spLocks noChangeArrowheads="1"/>
        </xdr:cNvSpPr>
      </xdr:nvSpPr>
      <xdr:spPr bwMode="auto">
        <a:xfrm>
          <a:off x="8077200" y="787717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40</xdr:row>
      <xdr:rowOff>15240</xdr:rowOff>
    </xdr:from>
    <xdr:ext cx="364715" cy="168508"/>
    <xdr:sp macro="" textlink="">
      <xdr:nvSpPr>
        <xdr:cNvPr id="31" name="Text Box 33">
          <a:extLst>
            <a:ext uri="{FF2B5EF4-FFF2-40B4-BE49-F238E27FC236}">
              <a16:creationId xmlns:a16="http://schemas.microsoft.com/office/drawing/2014/main" id="{00000000-0008-0000-0600-00001F000000}"/>
            </a:ext>
          </a:extLst>
        </xdr:cNvPr>
        <xdr:cNvSpPr txBox="1">
          <a:spLocks noChangeArrowheads="1"/>
        </xdr:cNvSpPr>
      </xdr:nvSpPr>
      <xdr:spPr bwMode="auto">
        <a:xfrm>
          <a:off x="8061960" y="804481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41</xdr:row>
      <xdr:rowOff>99060</xdr:rowOff>
    </xdr:from>
    <xdr:ext cx="364715" cy="168508"/>
    <xdr:sp macro="" textlink="">
      <xdr:nvSpPr>
        <xdr:cNvPr id="32" name="Text Box 34">
          <a:extLst>
            <a:ext uri="{FF2B5EF4-FFF2-40B4-BE49-F238E27FC236}">
              <a16:creationId xmlns:a16="http://schemas.microsoft.com/office/drawing/2014/main" id="{00000000-0008-0000-0600-000020000000}"/>
            </a:ext>
          </a:extLst>
        </xdr:cNvPr>
        <xdr:cNvSpPr txBox="1">
          <a:spLocks noChangeArrowheads="1"/>
        </xdr:cNvSpPr>
      </xdr:nvSpPr>
      <xdr:spPr bwMode="auto">
        <a:xfrm>
          <a:off x="8077200" y="831913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42</xdr:row>
      <xdr:rowOff>99060</xdr:rowOff>
    </xdr:from>
    <xdr:ext cx="249299" cy="168508"/>
    <xdr:sp macro="" textlink="">
      <xdr:nvSpPr>
        <xdr:cNvPr id="33" name="Text Box 35">
          <a:extLst>
            <a:ext uri="{FF2B5EF4-FFF2-40B4-BE49-F238E27FC236}">
              <a16:creationId xmlns:a16="http://schemas.microsoft.com/office/drawing/2014/main" id="{00000000-0008-0000-0600-000021000000}"/>
            </a:ext>
          </a:extLst>
        </xdr:cNvPr>
        <xdr:cNvSpPr txBox="1">
          <a:spLocks noChangeArrowheads="1"/>
        </xdr:cNvSpPr>
      </xdr:nvSpPr>
      <xdr:spPr bwMode="auto">
        <a:xfrm>
          <a:off x="8092440" y="850963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43</xdr:row>
      <xdr:rowOff>60960</xdr:rowOff>
    </xdr:from>
    <xdr:ext cx="249299" cy="168508"/>
    <xdr:sp macro="" textlink="">
      <xdr:nvSpPr>
        <xdr:cNvPr id="34" name="Text Box 36">
          <a:extLst>
            <a:ext uri="{FF2B5EF4-FFF2-40B4-BE49-F238E27FC236}">
              <a16:creationId xmlns:a16="http://schemas.microsoft.com/office/drawing/2014/main" id="{00000000-0008-0000-0600-000022000000}"/>
            </a:ext>
          </a:extLst>
        </xdr:cNvPr>
        <xdr:cNvSpPr txBox="1">
          <a:spLocks noChangeArrowheads="1"/>
        </xdr:cNvSpPr>
      </xdr:nvSpPr>
      <xdr:spPr bwMode="auto">
        <a:xfrm>
          <a:off x="8100060" y="866203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137160</xdr:colOff>
      <xdr:row>0</xdr:row>
      <xdr:rowOff>0</xdr:rowOff>
    </xdr:from>
    <xdr:to>
      <xdr:col>11</xdr:col>
      <xdr:colOff>45720</xdr:colOff>
      <xdr:row>0</xdr:row>
      <xdr:rowOff>0</xdr:rowOff>
    </xdr:to>
    <xdr:grpSp>
      <xdr:nvGrpSpPr>
        <xdr:cNvPr id="6145" name="Group 1">
          <a:extLst>
            <a:ext uri="{FF2B5EF4-FFF2-40B4-BE49-F238E27FC236}">
              <a16:creationId xmlns:a16="http://schemas.microsoft.com/office/drawing/2014/main" id="{00000000-0008-0000-0700-000001180000}"/>
            </a:ext>
          </a:extLst>
        </xdr:cNvPr>
        <xdr:cNvGrpSpPr>
          <a:grpSpLocks/>
        </xdr:cNvGrpSpPr>
      </xdr:nvGrpSpPr>
      <xdr:grpSpPr bwMode="auto">
        <a:xfrm>
          <a:off x="4869180" y="0"/>
          <a:ext cx="960120" cy="0"/>
          <a:chOff x="504" y="758"/>
          <a:chExt cx="111" cy="108"/>
        </a:xfrm>
      </xdr:grpSpPr>
      <xdr:sp macro="" textlink="">
        <xdr:nvSpPr>
          <xdr:cNvPr id="6151" name="Rectangle 2">
            <a:extLst>
              <a:ext uri="{FF2B5EF4-FFF2-40B4-BE49-F238E27FC236}">
                <a16:creationId xmlns:a16="http://schemas.microsoft.com/office/drawing/2014/main" id="{00000000-0008-0000-0700-0000071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152" name="Rectangle 3">
            <a:extLst>
              <a:ext uri="{FF2B5EF4-FFF2-40B4-BE49-F238E27FC236}">
                <a16:creationId xmlns:a16="http://schemas.microsoft.com/office/drawing/2014/main" id="{00000000-0008-0000-0700-0000081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153" name="Rectangle 4">
            <a:extLst>
              <a:ext uri="{FF2B5EF4-FFF2-40B4-BE49-F238E27FC236}">
                <a16:creationId xmlns:a16="http://schemas.microsoft.com/office/drawing/2014/main" id="{00000000-0008-0000-0700-0000091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154" name="Rectangle 5">
            <a:extLst>
              <a:ext uri="{FF2B5EF4-FFF2-40B4-BE49-F238E27FC236}">
                <a16:creationId xmlns:a16="http://schemas.microsoft.com/office/drawing/2014/main" id="{00000000-0008-0000-0700-00000A1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155" name="Rectangle 6">
            <a:extLst>
              <a:ext uri="{FF2B5EF4-FFF2-40B4-BE49-F238E27FC236}">
                <a16:creationId xmlns:a16="http://schemas.microsoft.com/office/drawing/2014/main" id="{00000000-0008-0000-0700-00000B1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156" name="Rectangle 7">
            <a:extLst>
              <a:ext uri="{FF2B5EF4-FFF2-40B4-BE49-F238E27FC236}">
                <a16:creationId xmlns:a16="http://schemas.microsoft.com/office/drawing/2014/main" id="{00000000-0008-0000-0700-00000C1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157" name="Rectangle 8">
            <a:extLst>
              <a:ext uri="{FF2B5EF4-FFF2-40B4-BE49-F238E27FC236}">
                <a16:creationId xmlns:a16="http://schemas.microsoft.com/office/drawing/2014/main" id="{00000000-0008-0000-0700-00000D1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158" name="Rectangle 9">
            <a:extLst>
              <a:ext uri="{FF2B5EF4-FFF2-40B4-BE49-F238E27FC236}">
                <a16:creationId xmlns:a16="http://schemas.microsoft.com/office/drawing/2014/main" id="{00000000-0008-0000-0700-00000E18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159" name="Rectangle 10">
            <a:extLst>
              <a:ext uri="{FF2B5EF4-FFF2-40B4-BE49-F238E27FC236}">
                <a16:creationId xmlns:a16="http://schemas.microsoft.com/office/drawing/2014/main" id="{00000000-0008-0000-0700-00000F18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160" name="Line 11">
            <a:extLst>
              <a:ext uri="{FF2B5EF4-FFF2-40B4-BE49-F238E27FC236}">
                <a16:creationId xmlns:a16="http://schemas.microsoft.com/office/drawing/2014/main" id="{00000000-0008-0000-0700-0000101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161" name="Line 12">
            <a:extLst>
              <a:ext uri="{FF2B5EF4-FFF2-40B4-BE49-F238E27FC236}">
                <a16:creationId xmlns:a16="http://schemas.microsoft.com/office/drawing/2014/main" id="{00000000-0008-0000-0700-0000111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162" name="Line 13">
            <a:extLst>
              <a:ext uri="{FF2B5EF4-FFF2-40B4-BE49-F238E27FC236}">
                <a16:creationId xmlns:a16="http://schemas.microsoft.com/office/drawing/2014/main" id="{00000000-0008-0000-0700-0000121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163" name="Line 14">
            <a:extLst>
              <a:ext uri="{FF2B5EF4-FFF2-40B4-BE49-F238E27FC236}">
                <a16:creationId xmlns:a16="http://schemas.microsoft.com/office/drawing/2014/main" id="{00000000-0008-0000-0700-0000131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164" name="Line 15">
            <a:extLst>
              <a:ext uri="{FF2B5EF4-FFF2-40B4-BE49-F238E27FC236}">
                <a16:creationId xmlns:a16="http://schemas.microsoft.com/office/drawing/2014/main" id="{00000000-0008-0000-0700-0000141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165" name="Line 16">
            <a:extLst>
              <a:ext uri="{FF2B5EF4-FFF2-40B4-BE49-F238E27FC236}">
                <a16:creationId xmlns:a16="http://schemas.microsoft.com/office/drawing/2014/main" id="{00000000-0008-0000-0700-00001518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166" name="Line 17">
            <a:extLst>
              <a:ext uri="{FF2B5EF4-FFF2-40B4-BE49-F238E27FC236}">
                <a16:creationId xmlns:a16="http://schemas.microsoft.com/office/drawing/2014/main" id="{00000000-0008-0000-0700-0000161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167" name="Line 18">
            <a:extLst>
              <a:ext uri="{FF2B5EF4-FFF2-40B4-BE49-F238E27FC236}">
                <a16:creationId xmlns:a16="http://schemas.microsoft.com/office/drawing/2014/main" id="{00000000-0008-0000-0700-0000171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168" name="Line 19">
            <a:extLst>
              <a:ext uri="{FF2B5EF4-FFF2-40B4-BE49-F238E27FC236}">
                <a16:creationId xmlns:a16="http://schemas.microsoft.com/office/drawing/2014/main" id="{00000000-0008-0000-0700-0000181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169" name="Line 20">
            <a:extLst>
              <a:ext uri="{FF2B5EF4-FFF2-40B4-BE49-F238E27FC236}">
                <a16:creationId xmlns:a16="http://schemas.microsoft.com/office/drawing/2014/main" id="{00000000-0008-0000-0700-0000191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170" name="Line 21">
            <a:extLst>
              <a:ext uri="{FF2B5EF4-FFF2-40B4-BE49-F238E27FC236}">
                <a16:creationId xmlns:a16="http://schemas.microsoft.com/office/drawing/2014/main" id="{00000000-0008-0000-0700-00001A1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171" name="Line 22">
            <a:extLst>
              <a:ext uri="{FF2B5EF4-FFF2-40B4-BE49-F238E27FC236}">
                <a16:creationId xmlns:a16="http://schemas.microsoft.com/office/drawing/2014/main" id="{00000000-0008-0000-0700-00001B1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172" name="Line 23">
            <a:extLst>
              <a:ext uri="{FF2B5EF4-FFF2-40B4-BE49-F238E27FC236}">
                <a16:creationId xmlns:a16="http://schemas.microsoft.com/office/drawing/2014/main" id="{00000000-0008-0000-0700-00001C1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60960</xdr:colOff>
      <xdr:row>1</xdr:row>
      <xdr:rowOff>83820</xdr:rowOff>
    </xdr:from>
    <xdr:to>
      <xdr:col>9</xdr:col>
      <xdr:colOff>327660</xdr:colOff>
      <xdr:row>26</xdr:row>
      <xdr:rowOff>15240</xdr:rowOff>
    </xdr:to>
    <xdr:sp macro="" textlink="">
      <xdr:nvSpPr>
        <xdr:cNvPr id="6146" name="Object 29" hidden="1">
          <a:extLst>
            <a:ext uri="{FF2B5EF4-FFF2-40B4-BE49-F238E27FC236}">
              <a16:creationId xmlns:a16="http://schemas.microsoft.com/office/drawing/2014/main" id="{00000000-0008-0000-0700-000002180000}"/>
            </a:ext>
          </a:extLst>
        </xdr:cNvPr>
        <xdr:cNvSpPr>
          <a:spLocks noChangeArrowheads="1"/>
        </xdr:cNvSpPr>
      </xdr:nvSpPr>
      <xdr:spPr bwMode="auto">
        <a:xfrm>
          <a:off x="60960" y="396240"/>
          <a:ext cx="4998720" cy="4152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60960</xdr:colOff>
      <xdr:row>1</xdr:row>
      <xdr:rowOff>83820</xdr:rowOff>
    </xdr:from>
    <xdr:to>
      <xdr:col>9</xdr:col>
      <xdr:colOff>327660</xdr:colOff>
      <xdr:row>26</xdr:row>
      <xdr:rowOff>15240</xdr:rowOff>
    </xdr:to>
    <xdr:sp macro="" textlink="">
      <xdr:nvSpPr>
        <xdr:cNvPr id="6147" name="Object 29" hidden="1">
          <a:extLst>
            <a:ext uri="{FF2B5EF4-FFF2-40B4-BE49-F238E27FC236}">
              <a16:creationId xmlns:a16="http://schemas.microsoft.com/office/drawing/2014/main" id="{00000000-0008-0000-0700-000003180000}"/>
            </a:ext>
          </a:extLst>
        </xdr:cNvPr>
        <xdr:cNvSpPr>
          <a:spLocks noChangeArrowheads="1"/>
        </xdr:cNvSpPr>
      </xdr:nvSpPr>
      <xdr:spPr bwMode="auto">
        <a:xfrm>
          <a:off x="60960" y="396240"/>
          <a:ext cx="4998720" cy="4152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60960</xdr:colOff>
      <xdr:row>1</xdr:row>
      <xdr:rowOff>83820</xdr:rowOff>
    </xdr:from>
    <xdr:to>
      <xdr:col>9</xdr:col>
      <xdr:colOff>327660</xdr:colOff>
      <xdr:row>26</xdr:row>
      <xdr:rowOff>15240</xdr:rowOff>
    </xdr:to>
    <xdr:sp macro="" textlink="">
      <xdr:nvSpPr>
        <xdr:cNvPr id="6148" name="Object 29" hidden="1">
          <a:extLst>
            <a:ext uri="{FF2B5EF4-FFF2-40B4-BE49-F238E27FC236}">
              <a16:creationId xmlns:a16="http://schemas.microsoft.com/office/drawing/2014/main" id="{00000000-0008-0000-0700-000004180000}"/>
            </a:ext>
          </a:extLst>
        </xdr:cNvPr>
        <xdr:cNvSpPr>
          <a:spLocks noChangeArrowheads="1"/>
        </xdr:cNvSpPr>
      </xdr:nvSpPr>
      <xdr:spPr bwMode="auto">
        <a:xfrm>
          <a:off x="60960" y="396240"/>
          <a:ext cx="4998720" cy="4152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60960</xdr:colOff>
      <xdr:row>1</xdr:row>
      <xdr:rowOff>83820</xdr:rowOff>
    </xdr:from>
    <xdr:to>
      <xdr:col>8</xdr:col>
      <xdr:colOff>449580</xdr:colOff>
      <xdr:row>24</xdr:row>
      <xdr:rowOff>45720</xdr:rowOff>
    </xdr:to>
    <xdr:sp macro="" textlink="">
      <xdr:nvSpPr>
        <xdr:cNvPr id="6149" name="Object 29" hidden="1">
          <a:extLst>
            <a:ext uri="{FF2B5EF4-FFF2-40B4-BE49-F238E27FC236}">
              <a16:creationId xmlns:a16="http://schemas.microsoft.com/office/drawing/2014/main" id="{00000000-0008-0000-0700-000005180000}"/>
            </a:ext>
          </a:extLst>
        </xdr:cNvPr>
        <xdr:cNvSpPr>
          <a:spLocks noChangeArrowheads="1"/>
        </xdr:cNvSpPr>
      </xdr:nvSpPr>
      <xdr:spPr bwMode="auto">
        <a:xfrm>
          <a:off x="60960" y="396240"/>
          <a:ext cx="4594860" cy="3817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7</xdr:col>
      <xdr:colOff>342900</xdr:colOff>
      <xdr:row>24</xdr:row>
      <xdr:rowOff>121920</xdr:rowOff>
    </xdr:to>
    <xdr:pic>
      <xdr:nvPicPr>
        <xdr:cNvPr id="6150" name="Picture 58">
          <a:extLst>
            <a:ext uri="{FF2B5EF4-FFF2-40B4-BE49-F238E27FC236}">
              <a16:creationId xmlns:a16="http://schemas.microsoft.com/office/drawing/2014/main" id="{00000000-0008-0000-0700-000006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2420"/>
          <a:ext cx="4023360" cy="397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137160</xdr:colOff>
      <xdr:row>30</xdr:row>
      <xdr:rowOff>45720</xdr:rowOff>
    </xdr:from>
    <xdr:to>
      <xdr:col>12</xdr:col>
      <xdr:colOff>45720</xdr:colOff>
      <xdr:row>35</xdr:row>
      <xdr:rowOff>76200</xdr:rowOff>
    </xdr:to>
    <xdr:grpSp>
      <xdr:nvGrpSpPr>
        <xdr:cNvPr id="6173" name="Group 37">
          <a:extLst>
            <a:ext uri="{FF2B5EF4-FFF2-40B4-BE49-F238E27FC236}">
              <a16:creationId xmlns:a16="http://schemas.microsoft.com/office/drawing/2014/main" id="{00000000-0008-0000-0700-00001D180000}"/>
            </a:ext>
          </a:extLst>
        </xdr:cNvPr>
        <xdr:cNvGrpSpPr>
          <a:grpSpLocks/>
        </xdr:cNvGrpSpPr>
      </xdr:nvGrpSpPr>
      <xdr:grpSpPr bwMode="auto">
        <a:xfrm>
          <a:off x="5394960" y="5372100"/>
          <a:ext cx="960120" cy="1021080"/>
          <a:chOff x="504" y="758"/>
          <a:chExt cx="111" cy="108"/>
        </a:xfrm>
      </xdr:grpSpPr>
      <xdr:sp macro="" textlink="">
        <xdr:nvSpPr>
          <xdr:cNvPr id="6174" name="Rectangle 5">
            <a:extLst>
              <a:ext uri="{FF2B5EF4-FFF2-40B4-BE49-F238E27FC236}">
                <a16:creationId xmlns:a16="http://schemas.microsoft.com/office/drawing/2014/main" id="{00000000-0008-0000-0700-00001E1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175" name="Rectangle 6">
            <a:extLst>
              <a:ext uri="{FF2B5EF4-FFF2-40B4-BE49-F238E27FC236}">
                <a16:creationId xmlns:a16="http://schemas.microsoft.com/office/drawing/2014/main" id="{00000000-0008-0000-0700-00001F1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176" name="Rectangle 7">
            <a:extLst>
              <a:ext uri="{FF2B5EF4-FFF2-40B4-BE49-F238E27FC236}">
                <a16:creationId xmlns:a16="http://schemas.microsoft.com/office/drawing/2014/main" id="{00000000-0008-0000-0700-0000201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177" name="Rectangle 8">
            <a:extLst>
              <a:ext uri="{FF2B5EF4-FFF2-40B4-BE49-F238E27FC236}">
                <a16:creationId xmlns:a16="http://schemas.microsoft.com/office/drawing/2014/main" id="{00000000-0008-0000-0700-0000211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178" name="Rectangle 9">
            <a:extLst>
              <a:ext uri="{FF2B5EF4-FFF2-40B4-BE49-F238E27FC236}">
                <a16:creationId xmlns:a16="http://schemas.microsoft.com/office/drawing/2014/main" id="{00000000-0008-0000-0700-0000221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179" name="Rectangle 10">
            <a:extLst>
              <a:ext uri="{FF2B5EF4-FFF2-40B4-BE49-F238E27FC236}">
                <a16:creationId xmlns:a16="http://schemas.microsoft.com/office/drawing/2014/main" id="{00000000-0008-0000-0700-0000231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180" name="Rectangle 11">
            <a:extLst>
              <a:ext uri="{FF2B5EF4-FFF2-40B4-BE49-F238E27FC236}">
                <a16:creationId xmlns:a16="http://schemas.microsoft.com/office/drawing/2014/main" id="{00000000-0008-0000-0700-0000241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181" name="Rectangle 12">
            <a:extLst>
              <a:ext uri="{FF2B5EF4-FFF2-40B4-BE49-F238E27FC236}">
                <a16:creationId xmlns:a16="http://schemas.microsoft.com/office/drawing/2014/main" id="{00000000-0008-0000-0700-00002518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182" name="Rectangle 13">
            <a:extLst>
              <a:ext uri="{FF2B5EF4-FFF2-40B4-BE49-F238E27FC236}">
                <a16:creationId xmlns:a16="http://schemas.microsoft.com/office/drawing/2014/main" id="{00000000-0008-0000-0700-00002618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183" name="Line 15">
            <a:extLst>
              <a:ext uri="{FF2B5EF4-FFF2-40B4-BE49-F238E27FC236}">
                <a16:creationId xmlns:a16="http://schemas.microsoft.com/office/drawing/2014/main" id="{00000000-0008-0000-0700-0000271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184" name="Line 16">
            <a:extLst>
              <a:ext uri="{FF2B5EF4-FFF2-40B4-BE49-F238E27FC236}">
                <a16:creationId xmlns:a16="http://schemas.microsoft.com/office/drawing/2014/main" id="{00000000-0008-0000-0700-0000281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185" name="Line 17">
            <a:extLst>
              <a:ext uri="{FF2B5EF4-FFF2-40B4-BE49-F238E27FC236}">
                <a16:creationId xmlns:a16="http://schemas.microsoft.com/office/drawing/2014/main" id="{00000000-0008-0000-0700-0000291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186" name="Line 19">
            <a:extLst>
              <a:ext uri="{FF2B5EF4-FFF2-40B4-BE49-F238E27FC236}">
                <a16:creationId xmlns:a16="http://schemas.microsoft.com/office/drawing/2014/main" id="{00000000-0008-0000-0700-00002A1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187" name="Line 20">
            <a:extLst>
              <a:ext uri="{FF2B5EF4-FFF2-40B4-BE49-F238E27FC236}">
                <a16:creationId xmlns:a16="http://schemas.microsoft.com/office/drawing/2014/main" id="{00000000-0008-0000-0700-00002B1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188" name="Line 23">
            <a:extLst>
              <a:ext uri="{FF2B5EF4-FFF2-40B4-BE49-F238E27FC236}">
                <a16:creationId xmlns:a16="http://schemas.microsoft.com/office/drawing/2014/main" id="{00000000-0008-0000-0700-00002C18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189" name="Line 24">
            <a:extLst>
              <a:ext uri="{FF2B5EF4-FFF2-40B4-BE49-F238E27FC236}">
                <a16:creationId xmlns:a16="http://schemas.microsoft.com/office/drawing/2014/main" id="{00000000-0008-0000-0700-00002D1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190" name="Line 25">
            <a:extLst>
              <a:ext uri="{FF2B5EF4-FFF2-40B4-BE49-F238E27FC236}">
                <a16:creationId xmlns:a16="http://schemas.microsoft.com/office/drawing/2014/main" id="{00000000-0008-0000-0700-00002E1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191" name="Line 27">
            <a:extLst>
              <a:ext uri="{FF2B5EF4-FFF2-40B4-BE49-F238E27FC236}">
                <a16:creationId xmlns:a16="http://schemas.microsoft.com/office/drawing/2014/main" id="{00000000-0008-0000-0700-00002F1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192" name="Line 28">
            <a:extLst>
              <a:ext uri="{FF2B5EF4-FFF2-40B4-BE49-F238E27FC236}">
                <a16:creationId xmlns:a16="http://schemas.microsoft.com/office/drawing/2014/main" id="{00000000-0008-0000-0700-0000301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193" name="Line 29">
            <a:extLst>
              <a:ext uri="{FF2B5EF4-FFF2-40B4-BE49-F238E27FC236}">
                <a16:creationId xmlns:a16="http://schemas.microsoft.com/office/drawing/2014/main" id="{00000000-0008-0000-0700-0000311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194" name="Line 30">
            <a:extLst>
              <a:ext uri="{FF2B5EF4-FFF2-40B4-BE49-F238E27FC236}">
                <a16:creationId xmlns:a16="http://schemas.microsoft.com/office/drawing/2014/main" id="{00000000-0008-0000-0700-0000321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195" name="Line 31">
            <a:extLst>
              <a:ext uri="{FF2B5EF4-FFF2-40B4-BE49-F238E27FC236}">
                <a16:creationId xmlns:a16="http://schemas.microsoft.com/office/drawing/2014/main" id="{00000000-0008-0000-0700-0000331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30</xdr:row>
      <xdr:rowOff>38100</xdr:rowOff>
    </xdr:from>
    <xdr:ext cx="249299" cy="168508"/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6385560" y="536448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31</xdr:row>
      <xdr:rowOff>15240</xdr:rowOff>
    </xdr:from>
    <xdr:ext cx="364715" cy="168508"/>
    <xdr:sp macro="" textlink="">
      <xdr:nvSpPr>
        <xdr:cNvPr id="3" name="Text Box 33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6370320" y="553974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32</xdr:row>
      <xdr:rowOff>99060</xdr:rowOff>
    </xdr:from>
    <xdr:ext cx="364715" cy="168508"/>
    <xdr:sp macro="" textlink="">
      <xdr:nvSpPr>
        <xdr:cNvPr id="4" name="Text Box 34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6385560" y="582168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33</xdr:row>
      <xdr:rowOff>99060</xdr:rowOff>
    </xdr:from>
    <xdr:ext cx="249299" cy="168508"/>
    <xdr:sp macro="" textlink="">
      <xdr:nvSpPr>
        <xdr:cNvPr id="5" name="Text Box 35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6400800" y="60198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34</xdr:row>
      <xdr:rowOff>60960</xdr:rowOff>
    </xdr:from>
    <xdr:ext cx="249299" cy="168508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 txBox="1">
          <a:spLocks noChangeArrowheads="1"/>
        </xdr:cNvSpPr>
      </xdr:nvSpPr>
      <xdr:spPr bwMode="auto">
        <a:xfrm>
          <a:off x="6408420" y="617982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137160</xdr:colOff>
      <xdr:row>0</xdr:row>
      <xdr:rowOff>0</xdr:rowOff>
    </xdr:from>
    <xdr:to>
      <xdr:col>10</xdr:col>
      <xdr:colOff>45720</xdr:colOff>
      <xdr:row>0</xdr:row>
      <xdr:rowOff>0</xdr:rowOff>
    </xdr:to>
    <xdr:grpSp>
      <xdr:nvGrpSpPr>
        <xdr:cNvPr id="7169" name="Group 1">
          <a:extLst>
            <a:ext uri="{FF2B5EF4-FFF2-40B4-BE49-F238E27FC236}">
              <a16:creationId xmlns:a16="http://schemas.microsoft.com/office/drawing/2014/main" id="{00000000-0008-0000-0800-0000011C0000}"/>
            </a:ext>
          </a:extLst>
        </xdr:cNvPr>
        <xdr:cNvGrpSpPr>
          <a:grpSpLocks/>
        </xdr:cNvGrpSpPr>
      </xdr:nvGrpSpPr>
      <xdr:grpSpPr bwMode="auto">
        <a:xfrm>
          <a:off x="4343400" y="0"/>
          <a:ext cx="960120" cy="0"/>
          <a:chOff x="504" y="758"/>
          <a:chExt cx="111" cy="108"/>
        </a:xfrm>
      </xdr:grpSpPr>
      <xdr:sp macro="" textlink="">
        <xdr:nvSpPr>
          <xdr:cNvPr id="7172" name="Rectangle 2">
            <a:extLst>
              <a:ext uri="{FF2B5EF4-FFF2-40B4-BE49-F238E27FC236}">
                <a16:creationId xmlns:a16="http://schemas.microsoft.com/office/drawing/2014/main" id="{00000000-0008-0000-0800-0000041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173" name="Rectangle 3">
            <a:extLst>
              <a:ext uri="{FF2B5EF4-FFF2-40B4-BE49-F238E27FC236}">
                <a16:creationId xmlns:a16="http://schemas.microsoft.com/office/drawing/2014/main" id="{00000000-0008-0000-0800-0000051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174" name="Rectangle 4">
            <a:extLst>
              <a:ext uri="{FF2B5EF4-FFF2-40B4-BE49-F238E27FC236}">
                <a16:creationId xmlns:a16="http://schemas.microsoft.com/office/drawing/2014/main" id="{00000000-0008-0000-0800-0000061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175" name="Rectangle 5">
            <a:extLst>
              <a:ext uri="{FF2B5EF4-FFF2-40B4-BE49-F238E27FC236}">
                <a16:creationId xmlns:a16="http://schemas.microsoft.com/office/drawing/2014/main" id="{00000000-0008-0000-0800-0000071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176" name="Rectangle 6">
            <a:extLst>
              <a:ext uri="{FF2B5EF4-FFF2-40B4-BE49-F238E27FC236}">
                <a16:creationId xmlns:a16="http://schemas.microsoft.com/office/drawing/2014/main" id="{00000000-0008-0000-0800-0000081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177" name="Rectangle 7">
            <a:extLst>
              <a:ext uri="{FF2B5EF4-FFF2-40B4-BE49-F238E27FC236}">
                <a16:creationId xmlns:a16="http://schemas.microsoft.com/office/drawing/2014/main" id="{00000000-0008-0000-0800-0000091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178" name="Rectangle 8">
            <a:extLst>
              <a:ext uri="{FF2B5EF4-FFF2-40B4-BE49-F238E27FC236}">
                <a16:creationId xmlns:a16="http://schemas.microsoft.com/office/drawing/2014/main" id="{00000000-0008-0000-0800-00000A1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179" name="Rectangle 9">
            <a:extLst>
              <a:ext uri="{FF2B5EF4-FFF2-40B4-BE49-F238E27FC236}">
                <a16:creationId xmlns:a16="http://schemas.microsoft.com/office/drawing/2014/main" id="{00000000-0008-0000-0800-00000B1C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180" name="Rectangle 10">
            <a:extLst>
              <a:ext uri="{FF2B5EF4-FFF2-40B4-BE49-F238E27FC236}">
                <a16:creationId xmlns:a16="http://schemas.microsoft.com/office/drawing/2014/main" id="{00000000-0008-0000-0800-00000C1C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181" name="Line 11">
            <a:extLst>
              <a:ext uri="{FF2B5EF4-FFF2-40B4-BE49-F238E27FC236}">
                <a16:creationId xmlns:a16="http://schemas.microsoft.com/office/drawing/2014/main" id="{00000000-0008-0000-0800-00000D1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82" name="Line 12">
            <a:extLst>
              <a:ext uri="{FF2B5EF4-FFF2-40B4-BE49-F238E27FC236}">
                <a16:creationId xmlns:a16="http://schemas.microsoft.com/office/drawing/2014/main" id="{00000000-0008-0000-0800-00000E1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83" name="Line 13">
            <a:extLst>
              <a:ext uri="{FF2B5EF4-FFF2-40B4-BE49-F238E27FC236}">
                <a16:creationId xmlns:a16="http://schemas.microsoft.com/office/drawing/2014/main" id="{00000000-0008-0000-0800-00000F1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84" name="Line 14">
            <a:extLst>
              <a:ext uri="{FF2B5EF4-FFF2-40B4-BE49-F238E27FC236}">
                <a16:creationId xmlns:a16="http://schemas.microsoft.com/office/drawing/2014/main" id="{00000000-0008-0000-0800-0000101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85" name="Line 15">
            <a:extLst>
              <a:ext uri="{FF2B5EF4-FFF2-40B4-BE49-F238E27FC236}">
                <a16:creationId xmlns:a16="http://schemas.microsoft.com/office/drawing/2014/main" id="{00000000-0008-0000-0800-0000111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86" name="Line 16">
            <a:extLst>
              <a:ext uri="{FF2B5EF4-FFF2-40B4-BE49-F238E27FC236}">
                <a16:creationId xmlns:a16="http://schemas.microsoft.com/office/drawing/2014/main" id="{00000000-0008-0000-0800-0000121C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87" name="Line 17">
            <a:extLst>
              <a:ext uri="{FF2B5EF4-FFF2-40B4-BE49-F238E27FC236}">
                <a16:creationId xmlns:a16="http://schemas.microsoft.com/office/drawing/2014/main" id="{00000000-0008-0000-0800-0000131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88" name="Line 18">
            <a:extLst>
              <a:ext uri="{FF2B5EF4-FFF2-40B4-BE49-F238E27FC236}">
                <a16:creationId xmlns:a16="http://schemas.microsoft.com/office/drawing/2014/main" id="{00000000-0008-0000-0800-0000141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89" name="Line 19">
            <a:extLst>
              <a:ext uri="{FF2B5EF4-FFF2-40B4-BE49-F238E27FC236}">
                <a16:creationId xmlns:a16="http://schemas.microsoft.com/office/drawing/2014/main" id="{00000000-0008-0000-0800-0000151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90" name="Line 20">
            <a:extLst>
              <a:ext uri="{FF2B5EF4-FFF2-40B4-BE49-F238E27FC236}">
                <a16:creationId xmlns:a16="http://schemas.microsoft.com/office/drawing/2014/main" id="{00000000-0008-0000-0800-0000161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91" name="Line 21">
            <a:extLst>
              <a:ext uri="{FF2B5EF4-FFF2-40B4-BE49-F238E27FC236}">
                <a16:creationId xmlns:a16="http://schemas.microsoft.com/office/drawing/2014/main" id="{00000000-0008-0000-0800-0000171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92" name="Line 22">
            <a:extLst>
              <a:ext uri="{FF2B5EF4-FFF2-40B4-BE49-F238E27FC236}">
                <a16:creationId xmlns:a16="http://schemas.microsoft.com/office/drawing/2014/main" id="{00000000-0008-0000-0800-0000181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93" name="Line 23">
            <a:extLst>
              <a:ext uri="{FF2B5EF4-FFF2-40B4-BE49-F238E27FC236}">
                <a16:creationId xmlns:a16="http://schemas.microsoft.com/office/drawing/2014/main" id="{00000000-0008-0000-0800-0000191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3</xdr:col>
      <xdr:colOff>480060</xdr:colOff>
      <xdr:row>2</xdr:row>
      <xdr:rowOff>160020</xdr:rowOff>
    </xdr:from>
    <xdr:to>
      <xdr:col>14</xdr:col>
      <xdr:colOff>388620</xdr:colOff>
      <xdr:row>25</xdr:row>
      <xdr:rowOff>45720</xdr:rowOff>
    </xdr:to>
    <xdr:pic>
      <xdr:nvPicPr>
        <xdr:cNvPr id="7170" name="Picture 26">
          <a:extLst>
            <a:ext uri="{FF2B5EF4-FFF2-40B4-BE49-F238E27FC236}">
              <a16:creationId xmlns:a16="http://schemas.microsoft.com/office/drawing/2014/main" id="{00000000-0008-0000-0800-000002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3" t="2544" r="3152" b="3816"/>
        <a:stretch>
          <a:fillRect/>
        </a:stretch>
      </xdr:blipFill>
      <xdr:spPr bwMode="auto">
        <a:xfrm>
          <a:off x="2057400" y="784860"/>
          <a:ext cx="5692140" cy="5676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</xdr:col>
      <xdr:colOff>541020</xdr:colOff>
      <xdr:row>36</xdr:row>
      <xdr:rowOff>53340</xdr:rowOff>
    </xdr:from>
    <xdr:to>
      <xdr:col>27</xdr:col>
      <xdr:colOff>144780</xdr:colOff>
      <xdr:row>59</xdr:row>
      <xdr:rowOff>41910</xdr:rowOff>
    </xdr:to>
    <xdr:pic>
      <xdr:nvPicPr>
        <xdr:cNvPr id="7171" name="Picture 27">
          <a:extLst>
            <a:ext uri="{FF2B5EF4-FFF2-40B4-BE49-F238E27FC236}">
              <a16:creationId xmlns:a16="http://schemas.microsoft.com/office/drawing/2014/main" id="{00000000-0008-0000-0800-000003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3" t="2544" r="3152" b="3816"/>
        <a:stretch>
          <a:fillRect/>
        </a:stretch>
      </xdr:blipFill>
      <xdr:spPr bwMode="auto">
        <a:xfrm>
          <a:off x="9479280" y="8702040"/>
          <a:ext cx="5699760" cy="56921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137160</xdr:colOff>
      <xdr:row>30</xdr:row>
      <xdr:rowOff>45720</xdr:rowOff>
    </xdr:from>
    <xdr:to>
      <xdr:col>12</xdr:col>
      <xdr:colOff>45720</xdr:colOff>
      <xdr:row>35</xdr:row>
      <xdr:rowOff>76200</xdr:rowOff>
    </xdr:to>
    <xdr:grpSp>
      <xdr:nvGrpSpPr>
        <xdr:cNvPr id="7194" name="Group 37">
          <a:extLst>
            <a:ext uri="{FF2B5EF4-FFF2-40B4-BE49-F238E27FC236}">
              <a16:creationId xmlns:a16="http://schemas.microsoft.com/office/drawing/2014/main" id="{00000000-0008-0000-0800-00001A1C0000}"/>
            </a:ext>
          </a:extLst>
        </xdr:cNvPr>
        <xdr:cNvGrpSpPr>
          <a:grpSpLocks/>
        </xdr:cNvGrpSpPr>
      </xdr:nvGrpSpPr>
      <xdr:grpSpPr bwMode="auto">
        <a:xfrm>
          <a:off x="5394960" y="7505700"/>
          <a:ext cx="960120" cy="1021080"/>
          <a:chOff x="504" y="758"/>
          <a:chExt cx="111" cy="108"/>
        </a:xfrm>
      </xdr:grpSpPr>
      <xdr:sp macro="" textlink="">
        <xdr:nvSpPr>
          <xdr:cNvPr id="7195" name="Rectangle 5">
            <a:extLst>
              <a:ext uri="{FF2B5EF4-FFF2-40B4-BE49-F238E27FC236}">
                <a16:creationId xmlns:a16="http://schemas.microsoft.com/office/drawing/2014/main" id="{00000000-0008-0000-0800-00001B1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196" name="Rectangle 6">
            <a:extLst>
              <a:ext uri="{FF2B5EF4-FFF2-40B4-BE49-F238E27FC236}">
                <a16:creationId xmlns:a16="http://schemas.microsoft.com/office/drawing/2014/main" id="{00000000-0008-0000-0800-00001C1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197" name="Rectangle 7">
            <a:extLst>
              <a:ext uri="{FF2B5EF4-FFF2-40B4-BE49-F238E27FC236}">
                <a16:creationId xmlns:a16="http://schemas.microsoft.com/office/drawing/2014/main" id="{00000000-0008-0000-0800-00001D1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198" name="Rectangle 8">
            <a:extLst>
              <a:ext uri="{FF2B5EF4-FFF2-40B4-BE49-F238E27FC236}">
                <a16:creationId xmlns:a16="http://schemas.microsoft.com/office/drawing/2014/main" id="{00000000-0008-0000-0800-00001E1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199" name="Rectangle 9">
            <a:extLst>
              <a:ext uri="{FF2B5EF4-FFF2-40B4-BE49-F238E27FC236}">
                <a16:creationId xmlns:a16="http://schemas.microsoft.com/office/drawing/2014/main" id="{00000000-0008-0000-0800-00001F1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200" name="Rectangle 10">
            <a:extLst>
              <a:ext uri="{FF2B5EF4-FFF2-40B4-BE49-F238E27FC236}">
                <a16:creationId xmlns:a16="http://schemas.microsoft.com/office/drawing/2014/main" id="{00000000-0008-0000-0800-0000201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201" name="Rectangle 11">
            <a:extLst>
              <a:ext uri="{FF2B5EF4-FFF2-40B4-BE49-F238E27FC236}">
                <a16:creationId xmlns:a16="http://schemas.microsoft.com/office/drawing/2014/main" id="{00000000-0008-0000-0800-0000211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202" name="Rectangle 12">
            <a:extLst>
              <a:ext uri="{FF2B5EF4-FFF2-40B4-BE49-F238E27FC236}">
                <a16:creationId xmlns:a16="http://schemas.microsoft.com/office/drawing/2014/main" id="{00000000-0008-0000-0800-0000221C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203" name="Rectangle 13">
            <a:extLst>
              <a:ext uri="{FF2B5EF4-FFF2-40B4-BE49-F238E27FC236}">
                <a16:creationId xmlns:a16="http://schemas.microsoft.com/office/drawing/2014/main" id="{00000000-0008-0000-0800-0000231C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204" name="Line 15">
            <a:extLst>
              <a:ext uri="{FF2B5EF4-FFF2-40B4-BE49-F238E27FC236}">
                <a16:creationId xmlns:a16="http://schemas.microsoft.com/office/drawing/2014/main" id="{00000000-0008-0000-0800-0000241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05" name="Line 16">
            <a:extLst>
              <a:ext uri="{FF2B5EF4-FFF2-40B4-BE49-F238E27FC236}">
                <a16:creationId xmlns:a16="http://schemas.microsoft.com/office/drawing/2014/main" id="{00000000-0008-0000-0800-0000251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06" name="Line 17">
            <a:extLst>
              <a:ext uri="{FF2B5EF4-FFF2-40B4-BE49-F238E27FC236}">
                <a16:creationId xmlns:a16="http://schemas.microsoft.com/office/drawing/2014/main" id="{00000000-0008-0000-0800-0000261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07" name="Line 19">
            <a:extLst>
              <a:ext uri="{FF2B5EF4-FFF2-40B4-BE49-F238E27FC236}">
                <a16:creationId xmlns:a16="http://schemas.microsoft.com/office/drawing/2014/main" id="{00000000-0008-0000-0800-0000271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08" name="Line 20">
            <a:extLst>
              <a:ext uri="{FF2B5EF4-FFF2-40B4-BE49-F238E27FC236}">
                <a16:creationId xmlns:a16="http://schemas.microsoft.com/office/drawing/2014/main" id="{00000000-0008-0000-0800-0000281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09" name="Line 23">
            <a:extLst>
              <a:ext uri="{FF2B5EF4-FFF2-40B4-BE49-F238E27FC236}">
                <a16:creationId xmlns:a16="http://schemas.microsoft.com/office/drawing/2014/main" id="{00000000-0008-0000-0800-0000291C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10" name="Line 24">
            <a:extLst>
              <a:ext uri="{FF2B5EF4-FFF2-40B4-BE49-F238E27FC236}">
                <a16:creationId xmlns:a16="http://schemas.microsoft.com/office/drawing/2014/main" id="{00000000-0008-0000-0800-00002A1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11" name="Line 25">
            <a:extLst>
              <a:ext uri="{FF2B5EF4-FFF2-40B4-BE49-F238E27FC236}">
                <a16:creationId xmlns:a16="http://schemas.microsoft.com/office/drawing/2014/main" id="{00000000-0008-0000-0800-00002B1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12" name="Line 27">
            <a:extLst>
              <a:ext uri="{FF2B5EF4-FFF2-40B4-BE49-F238E27FC236}">
                <a16:creationId xmlns:a16="http://schemas.microsoft.com/office/drawing/2014/main" id="{00000000-0008-0000-0800-00002C1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13" name="Line 28">
            <a:extLst>
              <a:ext uri="{FF2B5EF4-FFF2-40B4-BE49-F238E27FC236}">
                <a16:creationId xmlns:a16="http://schemas.microsoft.com/office/drawing/2014/main" id="{00000000-0008-0000-0800-00002D1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14" name="Line 29">
            <a:extLst>
              <a:ext uri="{FF2B5EF4-FFF2-40B4-BE49-F238E27FC236}">
                <a16:creationId xmlns:a16="http://schemas.microsoft.com/office/drawing/2014/main" id="{00000000-0008-0000-0800-00002E1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15" name="Line 30">
            <a:extLst>
              <a:ext uri="{FF2B5EF4-FFF2-40B4-BE49-F238E27FC236}">
                <a16:creationId xmlns:a16="http://schemas.microsoft.com/office/drawing/2014/main" id="{00000000-0008-0000-0800-00002F1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16" name="Line 31">
            <a:extLst>
              <a:ext uri="{FF2B5EF4-FFF2-40B4-BE49-F238E27FC236}">
                <a16:creationId xmlns:a16="http://schemas.microsoft.com/office/drawing/2014/main" id="{00000000-0008-0000-0800-0000301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83820</xdr:colOff>
      <xdr:row>30</xdr:row>
      <xdr:rowOff>38100</xdr:rowOff>
    </xdr:from>
    <xdr:ext cx="249299" cy="168508"/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393180" y="749808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31</xdr:row>
      <xdr:rowOff>22860</xdr:rowOff>
    </xdr:from>
    <xdr:ext cx="364715" cy="168508"/>
    <xdr:sp macro="" textlink="">
      <xdr:nvSpPr>
        <xdr:cNvPr id="3" name="Text Box 33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370320" y="768096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83820</xdr:colOff>
      <xdr:row>32</xdr:row>
      <xdr:rowOff>99060</xdr:rowOff>
    </xdr:from>
    <xdr:ext cx="364715" cy="168508"/>
    <xdr:sp macro="" textlink="">
      <xdr:nvSpPr>
        <xdr:cNvPr id="4" name="Text Box 34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393180" y="795528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33</xdr:row>
      <xdr:rowOff>99060</xdr:rowOff>
    </xdr:from>
    <xdr:ext cx="249299" cy="168508"/>
    <xdr:sp macro="" textlink="">
      <xdr:nvSpPr>
        <xdr:cNvPr id="5" name="Text Box 35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400800" y="81534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34</xdr:row>
      <xdr:rowOff>60960</xdr:rowOff>
    </xdr:from>
    <xdr:ext cx="249299" cy="168508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 txBox="1">
          <a:spLocks noChangeArrowheads="1"/>
        </xdr:cNvSpPr>
      </xdr:nvSpPr>
      <xdr:spPr bwMode="auto">
        <a:xfrm>
          <a:off x="6408420" y="831342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137160</xdr:colOff>
      <xdr:row>0</xdr:row>
      <xdr:rowOff>0</xdr:rowOff>
    </xdr:from>
    <xdr:to>
      <xdr:col>10</xdr:col>
      <xdr:colOff>45720</xdr:colOff>
      <xdr:row>0</xdr:row>
      <xdr:rowOff>0</xdr:rowOff>
    </xdr:to>
    <xdr:grpSp>
      <xdr:nvGrpSpPr>
        <xdr:cNvPr id="8193" name="Group 1">
          <a:extLst>
            <a:ext uri="{FF2B5EF4-FFF2-40B4-BE49-F238E27FC236}">
              <a16:creationId xmlns:a16="http://schemas.microsoft.com/office/drawing/2014/main" id="{00000000-0008-0000-0900-000001200000}"/>
            </a:ext>
          </a:extLst>
        </xdr:cNvPr>
        <xdr:cNvGrpSpPr>
          <a:grpSpLocks/>
        </xdr:cNvGrpSpPr>
      </xdr:nvGrpSpPr>
      <xdr:grpSpPr bwMode="auto">
        <a:xfrm>
          <a:off x="4343400" y="0"/>
          <a:ext cx="960120" cy="0"/>
          <a:chOff x="504" y="758"/>
          <a:chExt cx="111" cy="108"/>
        </a:xfrm>
      </xdr:grpSpPr>
      <xdr:sp macro="" textlink="">
        <xdr:nvSpPr>
          <xdr:cNvPr id="8194" name="Rectangle 2">
            <a:extLst>
              <a:ext uri="{FF2B5EF4-FFF2-40B4-BE49-F238E27FC236}">
                <a16:creationId xmlns:a16="http://schemas.microsoft.com/office/drawing/2014/main" id="{00000000-0008-0000-0900-0000022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195" name="Rectangle 3">
            <a:extLst>
              <a:ext uri="{FF2B5EF4-FFF2-40B4-BE49-F238E27FC236}">
                <a16:creationId xmlns:a16="http://schemas.microsoft.com/office/drawing/2014/main" id="{00000000-0008-0000-0900-0000032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196" name="Rectangle 4">
            <a:extLst>
              <a:ext uri="{FF2B5EF4-FFF2-40B4-BE49-F238E27FC236}">
                <a16:creationId xmlns:a16="http://schemas.microsoft.com/office/drawing/2014/main" id="{00000000-0008-0000-0900-0000042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197" name="Rectangle 5">
            <a:extLst>
              <a:ext uri="{FF2B5EF4-FFF2-40B4-BE49-F238E27FC236}">
                <a16:creationId xmlns:a16="http://schemas.microsoft.com/office/drawing/2014/main" id="{00000000-0008-0000-0900-0000052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198" name="Rectangle 6">
            <a:extLst>
              <a:ext uri="{FF2B5EF4-FFF2-40B4-BE49-F238E27FC236}">
                <a16:creationId xmlns:a16="http://schemas.microsoft.com/office/drawing/2014/main" id="{00000000-0008-0000-0900-0000062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199" name="Rectangle 7">
            <a:extLst>
              <a:ext uri="{FF2B5EF4-FFF2-40B4-BE49-F238E27FC236}">
                <a16:creationId xmlns:a16="http://schemas.microsoft.com/office/drawing/2014/main" id="{00000000-0008-0000-0900-0000072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200" name="Rectangle 8">
            <a:extLst>
              <a:ext uri="{FF2B5EF4-FFF2-40B4-BE49-F238E27FC236}">
                <a16:creationId xmlns:a16="http://schemas.microsoft.com/office/drawing/2014/main" id="{00000000-0008-0000-0900-0000082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201" name="Rectangle 9">
            <a:extLst>
              <a:ext uri="{FF2B5EF4-FFF2-40B4-BE49-F238E27FC236}">
                <a16:creationId xmlns:a16="http://schemas.microsoft.com/office/drawing/2014/main" id="{00000000-0008-0000-0900-0000092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202" name="Rectangle 10">
            <a:extLst>
              <a:ext uri="{FF2B5EF4-FFF2-40B4-BE49-F238E27FC236}">
                <a16:creationId xmlns:a16="http://schemas.microsoft.com/office/drawing/2014/main" id="{00000000-0008-0000-0900-00000A2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203" name="Line 11">
            <a:extLst>
              <a:ext uri="{FF2B5EF4-FFF2-40B4-BE49-F238E27FC236}">
                <a16:creationId xmlns:a16="http://schemas.microsoft.com/office/drawing/2014/main" id="{00000000-0008-0000-0900-00000B2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04" name="Line 12">
            <a:extLst>
              <a:ext uri="{FF2B5EF4-FFF2-40B4-BE49-F238E27FC236}">
                <a16:creationId xmlns:a16="http://schemas.microsoft.com/office/drawing/2014/main" id="{00000000-0008-0000-0900-00000C2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05" name="Line 13">
            <a:extLst>
              <a:ext uri="{FF2B5EF4-FFF2-40B4-BE49-F238E27FC236}">
                <a16:creationId xmlns:a16="http://schemas.microsoft.com/office/drawing/2014/main" id="{00000000-0008-0000-0900-00000D2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06" name="Line 14">
            <a:extLst>
              <a:ext uri="{FF2B5EF4-FFF2-40B4-BE49-F238E27FC236}">
                <a16:creationId xmlns:a16="http://schemas.microsoft.com/office/drawing/2014/main" id="{00000000-0008-0000-0900-00000E2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07" name="Line 15">
            <a:extLst>
              <a:ext uri="{FF2B5EF4-FFF2-40B4-BE49-F238E27FC236}">
                <a16:creationId xmlns:a16="http://schemas.microsoft.com/office/drawing/2014/main" id="{00000000-0008-0000-0900-00000F2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08" name="Line 16">
            <a:extLst>
              <a:ext uri="{FF2B5EF4-FFF2-40B4-BE49-F238E27FC236}">
                <a16:creationId xmlns:a16="http://schemas.microsoft.com/office/drawing/2014/main" id="{00000000-0008-0000-0900-0000102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09" name="Line 17">
            <a:extLst>
              <a:ext uri="{FF2B5EF4-FFF2-40B4-BE49-F238E27FC236}">
                <a16:creationId xmlns:a16="http://schemas.microsoft.com/office/drawing/2014/main" id="{00000000-0008-0000-0900-0000112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10" name="Line 18">
            <a:extLst>
              <a:ext uri="{FF2B5EF4-FFF2-40B4-BE49-F238E27FC236}">
                <a16:creationId xmlns:a16="http://schemas.microsoft.com/office/drawing/2014/main" id="{00000000-0008-0000-0900-0000122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11" name="Line 19">
            <a:extLst>
              <a:ext uri="{FF2B5EF4-FFF2-40B4-BE49-F238E27FC236}">
                <a16:creationId xmlns:a16="http://schemas.microsoft.com/office/drawing/2014/main" id="{00000000-0008-0000-0900-0000132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12" name="Line 20">
            <a:extLst>
              <a:ext uri="{FF2B5EF4-FFF2-40B4-BE49-F238E27FC236}">
                <a16:creationId xmlns:a16="http://schemas.microsoft.com/office/drawing/2014/main" id="{00000000-0008-0000-0900-0000142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13" name="Line 21">
            <a:extLst>
              <a:ext uri="{FF2B5EF4-FFF2-40B4-BE49-F238E27FC236}">
                <a16:creationId xmlns:a16="http://schemas.microsoft.com/office/drawing/2014/main" id="{00000000-0008-0000-0900-0000152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14" name="Line 22">
            <a:extLst>
              <a:ext uri="{FF2B5EF4-FFF2-40B4-BE49-F238E27FC236}">
                <a16:creationId xmlns:a16="http://schemas.microsoft.com/office/drawing/2014/main" id="{00000000-0008-0000-0900-0000162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15" name="Line 23">
            <a:extLst>
              <a:ext uri="{FF2B5EF4-FFF2-40B4-BE49-F238E27FC236}">
                <a16:creationId xmlns:a16="http://schemas.microsoft.com/office/drawing/2014/main" id="{00000000-0008-0000-0900-0000172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vector.co.jp/soft/winnt/business/se378498.html" TargetMode="External"/><Relationship Id="rId13" Type="http://schemas.openxmlformats.org/officeDocument/2006/relationships/hyperlink" Target="https://www.vector.co.jp/soft/winnt/business/se487502.html" TargetMode="External"/><Relationship Id="rId18" Type="http://schemas.openxmlformats.org/officeDocument/2006/relationships/hyperlink" Target="https://www.vector.co.jp/soft/winnt/business/se509043.html" TargetMode="External"/><Relationship Id="rId26" Type="http://schemas.openxmlformats.org/officeDocument/2006/relationships/hyperlink" Target="https://www.vector.co.jp/soft/winnt/business/se524150.html" TargetMode="External"/><Relationship Id="rId39" Type="http://schemas.openxmlformats.org/officeDocument/2006/relationships/hyperlink" Target="https://www.vector.co.jp/soft/winnt/business/se525461.html" TargetMode="External"/><Relationship Id="rId3" Type="http://schemas.openxmlformats.org/officeDocument/2006/relationships/hyperlink" Target="https://www.vector.co.jp/soft/winnt/business/se517814.html" TargetMode="External"/><Relationship Id="rId21" Type="http://schemas.openxmlformats.org/officeDocument/2006/relationships/hyperlink" Target="https://www.vector.co.jp/soft/winnt/business/se509044.html" TargetMode="External"/><Relationship Id="rId34" Type="http://schemas.openxmlformats.org/officeDocument/2006/relationships/hyperlink" Target="https://www.vector.co.jp/soft/winnt/business/se361358.html" TargetMode="External"/><Relationship Id="rId7" Type="http://schemas.openxmlformats.org/officeDocument/2006/relationships/hyperlink" Target="https://www.vector.co.jp/soft/winnt/business/se487835.html" TargetMode="External"/><Relationship Id="rId12" Type="http://schemas.openxmlformats.org/officeDocument/2006/relationships/hyperlink" Target="https://www.vector.co.jp/soft/winnt/business/se380079.html" TargetMode="External"/><Relationship Id="rId17" Type="http://schemas.openxmlformats.org/officeDocument/2006/relationships/hyperlink" Target="https://www.vector.co.jp/soft/winnt/business/se509041.html" TargetMode="External"/><Relationship Id="rId25" Type="http://schemas.openxmlformats.org/officeDocument/2006/relationships/hyperlink" Target="https://www.vector.co.jp/soft/winnt/business/se509079.html" TargetMode="External"/><Relationship Id="rId33" Type="http://schemas.openxmlformats.org/officeDocument/2006/relationships/hyperlink" Target="https://www.vector.co.jp/soft/winnt/business/se509051.html" TargetMode="External"/><Relationship Id="rId38" Type="http://schemas.openxmlformats.org/officeDocument/2006/relationships/hyperlink" Target="https://www.vector.co.jp/soft/winnt/business/se487503.html" TargetMode="External"/><Relationship Id="rId2" Type="http://schemas.openxmlformats.org/officeDocument/2006/relationships/hyperlink" Target="https://www.vector.co.jp/soft/winnt/business/se490680.html" TargetMode="External"/><Relationship Id="rId16" Type="http://schemas.openxmlformats.org/officeDocument/2006/relationships/hyperlink" Target="https://www.vector.co.jp/soft/winnt/business/se487561.html" TargetMode="External"/><Relationship Id="rId20" Type="http://schemas.openxmlformats.org/officeDocument/2006/relationships/hyperlink" Target="https://www.vector.co.jp/soft/winnt/business/se514892.html" TargetMode="External"/><Relationship Id="rId29" Type="http://schemas.openxmlformats.org/officeDocument/2006/relationships/hyperlink" Target="https://www.vector.co.jp/soft/winnt/business/se361560.html" TargetMode="External"/><Relationship Id="rId1" Type="http://schemas.openxmlformats.org/officeDocument/2006/relationships/hyperlink" Target="https://www.vector.co.jp/soft/winnt/business/se490409.html" TargetMode="External"/><Relationship Id="rId6" Type="http://schemas.openxmlformats.org/officeDocument/2006/relationships/hyperlink" Target="https://www.vector.co.jp/soft/winnt/business/se380157.html" TargetMode="External"/><Relationship Id="rId11" Type="http://schemas.openxmlformats.org/officeDocument/2006/relationships/hyperlink" Target="https://www.vector.co.jp/soft/winnt/business/se524152.html" TargetMode="External"/><Relationship Id="rId24" Type="http://schemas.openxmlformats.org/officeDocument/2006/relationships/hyperlink" Target="https://www.vector.co.jp/soft/winnt/business/se490353.html" TargetMode="External"/><Relationship Id="rId32" Type="http://schemas.openxmlformats.org/officeDocument/2006/relationships/hyperlink" Target="https://www.vector.co.jp/soft/winnt/business/se365082.html" TargetMode="External"/><Relationship Id="rId37" Type="http://schemas.openxmlformats.org/officeDocument/2006/relationships/hyperlink" Target="https://www.vector.co.jp/soft/winnt/business/se361539.html" TargetMode="External"/><Relationship Id="rId40" Type="http://schemas.openxmlformats.org/officeDocument/2006/relationships/printerSettings" Target="../printerSettings/printerSettings1.bin"/><Relationship Id="rId5" Type="http://schemas.openxmlformats.org/officeDocument/2006/relationships/hyperlink" Target="https://www.vector.co.jp/soft/winnt/business/se378513.html" TargetMode="External"/><Relationship Id="rId15" Type="http://schemas.openxmlformats.org/officeDocument/2006/relationships/hyperlink" Target="https://www.vector.co.jp/soft/winnt/business/se525463.html" TargetMode="External"/><Relationship Id="rId23" Type="http://schemas.openxmlformats.org/officeDocument/2006/relationships/hyperlink" Target="https://www.vector.co.jp/soft/winnt/business/se367859.html" TargetMode="External"/><Relationship Id="rId28" Type="http://schemas.openxmlformats.org/officeDocument/2006/relationships/hyperlink" Target="https://www.vector.co.jp/soft/winnt/business/se490776.html" TargetMode="External"/><Relationship Id="rId36" Type="http://schemas.openxmlformats.org/officeDocument/2006/relationships/hyperlink" Target="https://www.vector.co.jp/soft/winnt/business/se509050.html" TargetMode="External"/><Relationship Id="rId10" Type="http://schemas.openxmlformats.org/officeDocument/2006/relationships/hyperlink" Target="https://www.vector.co.jp/soft/winnt/business/se380096.html" TargetMode="External"/><Relationship Id="rId19" Type="http://schemas.openxmlformats.org/officeDocument/2006/relationships/hyperlink" Target="https://www.vector.co.jp/soft/winnt/business/se487858.html" TargetMode="External"/><Relationship Id="rId31" Type="http://schemas.openxmlformats.org/officeDocument/2006/relationships/hyperlink" Target="https://www.vector.co.jp/soft/winnt/business/se509046.html" TargetMode="External"/><Relationship Id="rId4" Type="http://schemas.openxmlformats.org/officeDocument/2006/relationships/hyperlink" Target="https://www.vector.co.jp/soft/winnt/business/se517700.html" TargetMode="External"/><Relationship Id="rId9" Type="http://schemas.openxmlformats.org/officeDocument/2006/relationships/hyperlink" Target="https://www.vector.co.jp/soft/winnt/business/se487560.html" TargetMode="External"/><Relationship Id="rId14" Type="http://schemas.openxmlformats.org/officeDocument/2006/relationships/hyperlink" Target="https://www.vector.co.jp/soft/winnt/business/se378509.html" TargetMode="External"/><Relationship Id="rId22" Type="http://schemas.openxmlformats.org/officeDocument/2006/relationships/hyperlink" Target="https://www.vector.co.jp/soft/winnt/business/se455976.html" TargetMode="External"/><Relationship Id="rId27" Type="http://schemas.openxmlformats.org/officeDocument/2006/relationships/hyperlink" Target="https://www.vector.co.jp/soft/winnt/business/se490357.html" TargetMode="External"/><Relationship Id="rId30" Type="http://schemas.openxmlformats.org/officeDocument/2006/relationships/hyperlink" Target="https://www.vector.co.jp/soft/winnt/business/se366736.html" TargetMode="External"/><Relationship Id="rId35" Type="http://schemas.openxmlformats.org/officeDocument/2006/relationships/hyperlink" Target="https://www.vector.co.jp/soft/winnt/business/se509045.html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99FF"/>
  </sheetPr>
  <dimension ref="A1:L86"/>
  <sheetViews>
    <sheetView tabSelected="1" workbookViewId="0">
      <selection activeCell="A6" sqref="A6:L6"/>
    </sheetView>
  </sheetViews>
  <sheetFormatPr defaultRowHeight="13.2" x14ac:dyDescent="0.2"/>
  <sheetData>
    <row r="1" spans="1:12" ht="25.5" customHeight="1" x14ac:dyDescent="0.2">
      <c r="A1" s="56" t="s">
        <v>195</v>
      </c>
      <c r="B1" s="56"/>
      <c r="C1" s="56"/>
      <c r="D1" s="56"/>
      <c r="E1" s="56"/>
      <c r="F1" s="56"/>
      <c r="G1" s="56"/>
      <c r="H1" s="56"/>
      <c r="I1" s="56"/>
    </row>
    <row r="2" spans="1:12" ht="28.5" customHeight="1" x14ac:dyDescent="0.2">
      <c r="A2" s="56" t="s">
        <v>196</v>
      </c>
      <c r="B2" s="56"/>
      <c r="C2" s="56"/>
      <c r="D2" s="56"/>
      <c r="E2" s="56"/>
      <c r="F2" s="56"/>
      <c r="G2" s="56"/>
      <c r="H2" s="56"/>
      <c r="I2" s="56"/>
    </row>
    <row r="3" spans="1:12" ht="14.25" customHeight="1" x14ac:dyDescent="0.2">
      <c r="A3" s="46"/>
    </row>
    <row r="4" spans="1:12" ht="16.2" x14ac:dyDescent="0.2">
      <c r="A4" s="57" t="s">
        <v>329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12" x14ac:dyDescent="0.2">
      <c r="A5" s="55" t="s">
        <v>207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</row>
    <row r="6" spans="1:12" ht="16.2" x14ac:dyDescent="0.2">
      <c r="A6" s="53" t="s">
        <v>288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</row>
    <row r="7" spans="1:12" x14ac:dyDescent="0.2">
      <c r="A7" s="55" t="s">
        <v>228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2" ht="16.2" x14ac:dyDescent="0.2">
      <c r="A8" s="53" t="s">
        <v>289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</row>
    <row r="9" spans="1:12" x14ac:dyDescent="0.2">
      <c r="A9" s="55" t="s">
        <v>290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</row>
    <row r="10" spans="1:12" ht="16.2" x14ac:dyDescent="0.2">
      <c r="A10" s="53" t="s">
        <v>291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</row>
    <row r="11" spans="1:12" x14ac:dyDescent="0.2">
      <c r="A11" s="55" t="s">
        <v>292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</row>
    <row r="12" spans="1:12" ht="16.2" x14ac:dyDescent="0.2">
      <c r="A12" s="53" t="s">
        <v>293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</row>
    <row r="13" spans="1:12" x14ac:dyDescent="0.2">
      <c r="A13" s="55" t="s">
        <v>199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</row>
    <row r="14" spans="1:12" ht="16.2" x14ac:dyDescent="0.2">
      <c r="A14" s="53" t="s">
        <v>294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</row>
    <row r="15" spans="1:12" x14ac:dyDescent="0.2">
      <c r="A15" s="55" t="s">
        <v>201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</row>
    <row r="16" spans="1:12" ht="16.2" x14ac:dyDescent="0.2">
      <c r="A16" s="53" t="s">
        <v>295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</row>
    <row r="17" spans="1:12" x14ac:dyDescent="0.2">
      <c r="A17" s="55" t="s">
        <v>198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</row>
    <row r="18" spans="1:12" ht="16.2" x14ac:dyDescent="0.2">
      <c r="A18" s="53" t="s">
        <v>296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</row>
    <row r="19" spans="1:12" x14ac:dyDescent="0.2">
      <c r="A19" s="55" t="s">
        <v>203</v>
      </c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</row>
    <row r="20" spans="1:12" ht="16.2" x14ac:dyDescent="0.2">
      <c r="A20" s="53" t="s">
        <v>297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</row>
    <row r="21" spans="1:12" x14ac:dyDescent="0.2">
      <c r="A21" s="55" t="s">
        <v>202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</row>
    <row r="22" spans="1:12" ht="16.2" x14ac:dyDescent="0.2">
      <c r="A22" s="53" t="s">
        <v>298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</row>
    <row r="23" spans="1:12" x14ac:dyDescent="0.2">
      <c r="A23" s="55" t="s">
        <v>205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</row>
    <row r="24" spans="1:12" ht="16.2" x14ac:dyDescent="0.2">
      <c r="A24" s="53" t="s">
        <v>299</v>
      </c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</row>
    <row r="25" spans="1:12" x14ac:dyDescent="0.2">
      <c r="A25" s="55" t="s">
        <v>300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</row>
    <row r="26" spans="1:12" ht="16.2" x14ac:dyDescent="0.2">
      <c r="A26" s="53" t="s">
        <v>301</v>
      </c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</row>
    <row r="27" spans="1:12" x14ac:dyDescent="0.2">
      <c r="A27" s="55" t="s">
        <v>204</v>
      </c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</row>
    <row r="28" spans="1:12" ht="16.2" x14ac:dyDescent="0.2">
      <c r="A28" s="53" t="s">
        <v>302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</row>
    <row r="29" spans="1:12" x14ac:dyDescent="0.2">
      <c r="A29" s="55" t="s">
        <v>206</v>
      </c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</row>
    <row r="30" spans="1:12" ht="16.2" x14ac:dyDescent="0.2">
      <c r="A30" s="53" t="s">
        <v>303</v>
      </c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</row>
    <row r="31" spans="1:12" x14ac:dyDescent="0.2">
      <c r="A31" s="55" t="s">
        <v>200</v>
      </c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</row>
    <row r="32" spans="1:12" ht="16.2" x14ac:dyDescent="0.2">
      <c r="A32" s="53" t="s">
        <v>304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</row>
    <row r="33" spans="1:12" x14ac:dyDescent="0.2">
      <c r="A33" s="55" t="s">
        <v>305</v>
      </c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</row>
    <row r="34" spans="1:12" ht="16.2" x14ac:dyDescent="0.2">
      <c r="A34" s="53" t="s">
        <v>306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</row>
    <row r="35" spans="1:12" x14ac:dyDescent="0.2">
      <c r="A35" s="55" t="s">
        <v>197</v>
      </c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</row>
    <row r="36" spans="1:12" ht="16.2" x14ac:dyDescent="0.2">
      <c r="A36" s="53" t="s">
        <v>307</v>
      </c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</row>
    <row r="37" spans="1:12" x14ac:dyDescent="0.2">
      <c r="A37" s="55" t="s">
        <v>209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</row>
    <row r="38" spans="1:12" ht="16.2" x14ac:dyDescent="0.2">
      <c r="A38" s="53" t="s">
        <v>308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</row>
    <row r="39" spans="1:12" x14ac:dyDescent="0.2">
      <c r="A39" s="55" t="s">
        <v>211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</row>
    <row r="40" spans="1:12" ht="16.2" x14ac:dyDescent="0.2">
      <c r="A40" s="53" t="s">
        <v>309</v>
      </c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</row>
    <row r="41" spans="1:12" x14ac:dyDescent="0.2">
      <c r="A41" s="55" t="s">
        <v>220</v>
      </c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</row>
    <row r="42" spans="1:12" ht="16.2" x14ac:dyDescent="0.2">
      <c r="A42" s="53" t="s">
        <v>298</v>
      </c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</row>
    <row r="43" spans="1:12" x14ac:dyDescent="0.2">
      <c r="A43" s="55" t="s">
        <v>310</v>
      </c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</row>
    <row r="44" spans="1:12" ht="16.2" x14ac:dyDescent="0.2">
      <c r="A44" s="53" t="s">
        <v>311</v>
      </c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</row>
    <row r="45" spans="1:12" x14ac:dyDescent="0.2">
      <c r="A45" s="55" t="s">
        <v>210</v>
      </c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</row>
    <row r="46" spans="1:12" ht="16.2" x14ac:dyDescent="0.2">
      <c r="A46" s="53" t="s">
        <v>312</v>
      </c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</row>
    <row r="47" spans="1:12" x14ac:dyDescent="0.2">
      <c r="A47" s="55" t="s">
        <v>219</v>
      </c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</row>
    <row r="48" spans="1:12" ht="16.2" x14ac:dyDescent="0.2">
      <c r="A48" s="53" t="s">
        <v>313</v>
      </c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</row>
    <row r="49" spans="1:12" x14ac:dyDescent="0.2">
      <c r="A49" s="55" t="s">
        <v>223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</row>
    <row r="50" spans="1:12" ht="16.2" x14ac:dyDescent="0.2">
      <c r="A50" s="53" t="s">
        <v>314</v>
      </c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</row>
    <row r="51" spans="1:12" x14ac:dyDescent="0.2">
      <c r="A51" s="55" t="s">
        <v>227</v>
      </c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</row>
    <row r="52" spans="1:12" ht="16.2" x14ac:dyDescent="0.2">
      <c r="A52" s="53" t="s">
        <v>315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</row>
    <row r="53" spans="1:12" x14ac:dyDescent="0.2">
      <c r="A53" s="55" t="s">
        <v>217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</row>
    <row r="54" spans="1:12" ht="16.2" x14ac:dyDescent="0.2">
      <c r="A54" s="53" t="s">
        <v>316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</row>
    <row r="55" spans="1:12" x14ac:dyDescent="0.2">
      <c r="A55" s="55" t="s">
        <v>317</v>
      </c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</row>
    <row r="56" spans="1:12" ht="16.2" x14ac:dyDescent="0.2">
      <c r="A56" s="53" t="s">
        <v>301</v>
      </c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</row>
    <row r="57" spans="1:12" x14ac:dyDescent="0.2">
      <c r="A57" s="55" t="s">
        <v>225</v>
      </c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</row>
    <row r="58" spans="1:12" ht="16.2" x14ac:dyDescent="0.2">
      <c r="A58" s="53" t="s">
        <v>318</v>
      </c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</row>
    <row r="59" spans="1:12" x14ac:dyDescent="0.2">
      <c r="A59" s="55" t="s">
        <v>216</v>
      </c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</row>
    <row r="60" spans="1:12" ht="16.2" x14ac:dyDescent="0.2">
      <c r="A60" s="53" t="s">
        <v>319</v>
      </c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</row>
    <row r="61" spans="1:12" x14ac:dyDescent="0.2">
      <c r="A61" s="55" t="s">
        <v>218</v>
      </c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</row>
    <row r="62" spans="1:12" ht="16.2" x14ac:dyDescent="0.2">
      <c r="A62" s="53" t="s">
        <v>320</v>
      </c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</row>
    <row r="63" spans="1:12" x14ac:dyDescent="0.2">
      <c r="A63" s="55" t="s">
        <v>222</v>
      </c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</row>
    <row r="64" spans="1:12" ht="16.2" x14ac:dyDescent="0.2">
      <c r="A64" s="53" t="s">
        <v>295</v>
      </c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</row>
    <row r="65" spans="1:12" x14ac:dyDescent="0.2">
      <c r="A65" s="55" t="s">
        <v>213</v>
      </c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</row>
    <row r="66" spans="1:12" ht="16.2" x14ac:dyDescent="0.2">
      <c r="A66" s="53" t="s">
        <v>321</v>
      </c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</row>
    <row r="67" spans="1:12" x14ac:dyDescent="0.2">
      <c r="A67" s="55" t="s">
        <v>221</v>
      </c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</row>
    <row r="68" spans="1:12" ht="16.2" x14ac:dyDescent="0.2">
      <c r="A68" s="53" t="s">
        <v>322</v>
      </c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</row>
    <row r="69" spans="1:12" x14ac:dyDescent="0.2">
      <c r="A69" s="55" t="s">
        <v>214</v>
      </c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</row>
    <row r="70" spans="1:12" ht="16.2" x14ac:dyDescent="0.2">
      <c r="A70" s="53" t="s">
        <v>323</v>
      </c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</row>
    <row r="71" spans="1:12" x14ac:dyDescent="0.2">
      <c r="A71" s="55" t="s">
        <v>226</v>
      </c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</row>
    <row r="72" spans="1:12" ht="16.2" x14ac:dyDescent="0.2">
      <c r="A72" s="53" t="s">
        <v>299</v>
      </c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</row>
    <row r="73" spans="1:12" x14ac:dyDescent="0.2">
      <c r="A73" s="55" t="s">
        <v>212</v>
      </c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</row>
    <row r="74" spans="1:12" ht="16.2" x14ac:dyDescent="0.2">
      <c r="A74" s="53" t="s">
        <v>324</v>
      </c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</row>
    <row r="75" spans="1:12" x14ac:dyDescent="0.2">
      <c r="A75" s="55" t="s">
        <v>208</v>
      </c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</row>
    <row r="76" spans="1:12" ht="16.2" x14ac:dyDescent="0.2">
      <c r="A76" s="53" t="s">
        <v>325</v>
      </c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</row>
    <row r="77" spans="1:12" x14ac:dyDescent="0.2">
      <c r="A77" s="55" t="s">
        <v>224</v>
      </c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</row>
    <row r="78" spans="1:12" ht="16.2" x14ac:dyDescent="0.2">
      <c r="A78" s="53" t="s">
        <v>302</v>
      </c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</row>
    <row r="79" spans="1:12" x14ac:dyDescent="0.2">
      <c r="A79" s="55" t="s">
        <v>215</v>
      </c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5"/>
    </row>
    <row r="80" spans="1:12" ht="16.2" x14ac:dyDescent="0.2">
      <c r="A80" s="53" t="s">
        <v>326</v>
      </c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</row>
    <row r="81" spans="1:12" x14ac:dyDescent="0.2">
      <c r="A81" s="55" t="s">
        <v>327</v>
      </c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5"/>
    </row>
    <row r="82" spans="1:12" ht="16.2" x14ac:dyDescent="0.2">
      <c r="A82" s="53" t="s">
        <v>328</v>
      </c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</row>
    <row r="83" spans="1:12" x14ac:dyDescent="0.2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</row>
    <row r="84" spans="1:12" x14ac:dyDescent="0.2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</row>
    <row r="85" spans="1:12" x14ac:dyDescent="0.2">
      <c r="A85" s="54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</row>
    <row r="86" spans="1:12" x14ac:dyDescent="0.2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</row>
  </sheetData>
  <mergeCells count="85">
    <mergeCell ref="A1:I1"/>
    <mergeCell ref="A2:I2"/>
    <mergeCell ref="A4:L4"/>
    <mergeCell ref="A5:L5"/>
    <mergeCell ref="A6:L6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  <mergeCell ref="A21:L21"/>
    <mergeCell ref="A22:L22"/>
    <mergeCell ref="A23:L23"/>
    <mergeCell ref="A24:L24"/>
    <mergeCell ref="A25:L25"/>
    <mergeCell ref="A26:L26"/>
    <mergeCell ref="A27:L27"/>
    <mergeCell ref="A28:L28"/>
    <mergeCell ref="A29:L29"/>
    <mergeCell ref="A30:L30"/>
    <mergeCell ref="A31:L31"/>
    <mergeCell ref="A32:L32"/>
    <mergeCell ref="A33:L33"/>
    <mergeCell ref="A34:L34"/>
    <mergeCell ref="A35:L35"/>
    <mergeCell ref="A36:L36"/>
    <mergeCell ref="A37:L37"/>
    <mergeCell ref="A38:L38"/>
    <mergeCell ref="A39:L39"/>
    <mergeCell ref="A40:L40"/>
    <mergeCell ref="A41:L41"/>
    <mergeCell ref="A42:L42"/>
    <mergeCell ref="A43:L43"/>
    <mergeCell ref="A44:L44"/>
    <mergeCell ref="A45:L45"/>
    <mergeCell ref="A46:L46"/>
    <mergeCell ref="A47:L47"/>
    <mergeCell ref="A48:L48"/>
    <mergeCell ref="A49:L49"/>
    <mergeCell ref="A50:L50"/>
    <mergeCell ref="A51:L51"/>
    <mergeCell ref="A52:L52"/>
    <mergeCell ref="A53:L53"/>
    <mergeCell ref="A54:L54"/>
    <mergeCell ref="A55:L55"/>
    <mergeCell ref="A56:L56"/>
    <mergeCell ref="A57:L57"/>
    <mergeCell ref="A58:L58"/>
    <mergeCell ref="A59:L59"/>
    <mergeCell ref="A60:L60"/>
    <mergeCell ref="A61:L61"/>
    <mergeCell ref="A62:L62"/>
    <mergeCell ref="A63:L63"/>
    <mergeCell ref="A64:L64"/>
    <mergeCell ref="A65:L65"/>
    <mergeCell ref="A66:L66"/>
    <mergeCell ref="A67:L67"/>
    <mergeCell ref="A68:L68"/>
    <mergeCell ref="A69:L69"/>
    <mergeCell ref="A70:L70"/>
    <mergeCell ref="A71:L71"/>
    <mergeCell ref="A72:L72"/>
    <mergeCell ref="A73:L73"/>
    <mergeCell ref="A74:L74"/>
    <mergeCell ref="A75:L75"/>
    <mergeCell ref="A76:L76"/>
    <mergeCell ref="A77:L77"/>
    <mergeCell ref="A78:L78"/>
    <mergeCell ref="A79:L79"/>
    <mergeCell ref="A80:L80"/>
    <mergeCell ref="A81:L81"/>
    <mergeCell ref="A82:L82"/>
    <mergeCell ref="A83:L83"/>
    <mergeCell ref="A84:L84"/>
    <mergeCell ref="A85:L85"/>
    <mergeCell ref="A86:L86"/>
  </mergeCells>
  <phoneticPr fontId="2"/>
  <hyperlinks>
    <hyperlink ref="A5" r:id="rId1" display="https://www.vector.co.jp/soft/winnt/business/se490409.html" xr:uid="{3B132E63-9F80-4261-8867-24A056DB0B98}"/>
    <hyperlink ref="A7" r:id="rId2" display="https://www.vector.co.jp/soft/winnt/business/se490680.html" xr:uid="{8EC3BE76-8AD8-40CE-A16A-C3E72719C6D0}"/>
    <hyperlink ref="A9" r:id="rId3" display="https://www.vector.co.jp/soft/winnt/business/se517814.html" xr:uid="{DE35A90A-ED78-478F-B83A-0D981163FA8C}"/>
    <hyperlink ref="A11" r:id="rId4" display="https://www.vector.co.jp/soft/winnt/business/se517700.html" xr:uid="{72B84CBD-91C2-4655-A7FC-B05EB2B0C778}"/>
    <hyperlink ref="A13" r:id="rId5" display="https://www.vector.co.jp/soft/winnt/business/se378513.html" xr:uid="{05C171E9-1370-49E9-832D-2820FC1B0CF8}"/>
    <hyperlink ref="A15" r:id="rId6" display="https://www.vector.co.jp/soft/winnt/business/se380157.html" xr:uid="{AF098AAF-81B7-4624-AA0D-59E4950F28AF}"/>
    <hyperlink ref="A17" r:id="rId7" display="https://www.vector.co.jp/soft/winnt/business/se487835.html" xr:uid="{1479961C-B97C-46AE-894F-F4098C08542B}"/>
    <hyperlink ref="A19" r:id="rId8" display="https://www.vector.co.jp/soft/winnt/business/se378498.html" xr:uid="{AF21DC15-A5A0-4C00-BC7E-B12F08764715}"/>
    <hyperlink ref="A21" r:id="rId9" display="https://www.vector.co.jp/soft/winnt/business/se487560.html" xr:uid="{3028E0AD-06F1-469E-9C0D-B340CCFD57F1}"/>
    <hyperlink ref="A23" r:id="rId10" display="https://www.vector.co.jp/soft/winnt/business/se380096.html" xr:uid="{60E982B6-19A2-432C-A45A-47279C34A64B}"/>
    <hyperlink ref="A25" r:id="rId11" display="https://www.vector.co.jp/soft/winnt/business/se524152.html" xr:uid="{E22DB9E9-B601-410C-86E1-FD5C67431408}"/>
    <hyperlink ref="A27" r:id="rId12" display="https://www.vector.co.jp/soft/winnt/business/se380079.html" xr:uid="{10EBD57B-EF50-4940-9F02-DDE5139FEAC8}"/>
    <hyperlink ref="A29" r:id="rId13" display="https://www.vector.co.jp/soft/winnt/business/se487502.html" xr:uid="{36D4D837-4E7C-4721-9095-BBDF15EAD475}"/>
    <hyperlink ref="A31" r:id="rId14" display="https://www.vector.co.jp/soft/winnt/business/se378509.html" xr:uid="{45D25399-E5A3-4120-876A-D938F20F6A81}"/>
    <hyperlink ref="A33" r:id="rId15" display="https://www.vector.co.jp/soft/winnt/business/se525463.html" xr:uid="{472AB6C4-2867-46FB-AF3B-F8B27F2D83EB}"/>
    <hyperlink ref="A35" r:id="rId16" display="https://www.vector.co.jp/soft/winnt/business/se487561.html" xr:uid="{ED3B143D-3B9D-44B4-8477-3BF4241CD6F7}"/>
    <hyperlink ref="A37" r:id="rId17" display="https://www.vector.co.jp/soft/winnt/business/se509041.html" xr:uid="{9DE675EA-E6AA-482A-8A89-3EFCA2338F9D}"/>
    <hyperlink ref="A39" r:id="rId18" display="https://www.vector.co.jp/soft/winnt/business/se509043.html" xr:uid="{826EB31E-0767-494B-92B9-D1EF3F71B90D}"/>
    <hyperlink ref="A41" r:id="rId19" display="https://www.vector.co.jp/soft/winnt/business/se487858.html" xr:uid="{CD1C1466-F345-4A63-AC01-004662E114B9}"/>
    <hyperlink ref="A43" r:id="rId20" display="https://www.vector.co.jp/soft/winnt/business/se514892.html" xr:uid="{C0635E04-41F4-4023-BFB9-F313E03CE6EB}"/>
    <hyperlink ref="A45" r:id="rId21" display="https://www.vector.co.jp/soft/winnt/business/se509044.html" xr:uid="{7DD87ACA-746F-4C20-9544-0FF46F7BF5AB}"/>
    <hyperlink ref="A47" r:id="rId22" display="https://www.vector.co.jp/soft/winnt/business/se455976.html" xr:uid="{710E7660-B634-4BBA-86E6-A58E6A18D930}"/>
    <hyperlink ref="A49" r:id="rId23" display="https://www.vector.co.jp/soft/winnt/business/se367859.html" xr:uid="{1B34B2E8-B8B3-418B-827F-7356EA66471B}"/>
    <hyperlink ref="A51" r:id="rId24" display="https://www.vector.co.jp/soft/winnt/business/se490353.html" xr:uid="{91A9F255-E8CA-47DE-9305-13A12CBA1FDC}"/>
    <hyperlink ref="A53" r:id="rId25" display="https://www.vector.co.jp/soft/winnt/business/se509079.html" xr:uid="{3393CA61-A6B4-4323-8D19-FA2E1C299DA2}"/>
    <hyperlink ref="A55" r:id="rId26" display="https://www.vector.co.jp/soft/winnt/business/se524150.html" xr:uid="{444161F4-FB6D-467C-BA73-5AB8E34B622E}"/>
    <hyperlink ref="A57" r:id="rId27" display="https://www.vector.co.jp/soft/winnt/business/se490357.html" xr:uid="{5B66B91D-BB6E-4849-A3BA-993981E2BA91}"/>
    <hyperlink ref="A59" r:id="rId28" display="https://www.vector.co.jp/soft/winnt/business/se490776.html" xr:uid="{F901EAD2-7228-40BD-A906-9AC689A6FF30}"/>
    <hyperlink ref="A61" r:id="rId29" display="https://www.vector.co.jp/soft/winnt/business/se361560.html" xr:uid="{09E1606C-CDCE-4521-B21B-A92C1507D890}"/>
    <hyperlink ref="A63" r:id="rId30" display="https://www.vector.co.jp/soft/winnt/business/se366736.html" xr:uid="{7E025031-5056-481C-B99C-7A3D1E622568}"/>
    <hyperlink ref="A65" r:id="rId31" display="https://www.vector.co.jp/soft/winnt/business/se509046.html" xr:uid="{36170D08-0DC6-4FEF-A790-C0DF6125EA1E}"/>
    <hyperlink ref="A67" r:id="rId32" display="https://www.vector.co.jp/soft/winnt/business/se365082.html" xr:uid="{F2AB5F1E-3C75-42A0-A7BF-A1192DA29367}"/>
    <hyperlink ref="A69" r:id="rId33" display="https://www.vector.co.jp/soft/winnt/business/se509051.html" xr:uid="{AC28DAD8-1233-423A-86AA-BD568B1B8CCE}"/>
    <hyperlink ref="A71" r:id="rId34" display="https://www.vector.co.jp/soft/winnt/business/se361358.html" xr:uid="{A3B44D9D-BB10-4CDA-90A3-4967610F5B57}"/>
    <hyperlink ref="A73" r:id="rId35" display="https://www.vector.co.jp/soft/winnt/business/se509045.html" xr:uid="{08F6A0CF-B90C-43D5-899E-052F2F57D80D}"/>
    <hyperlink ref="A75" r:id="rId36" display="https://www.vector.co.jp/soft/winnt/business/se509050.html" xr:uid="{719EF2A7-8CB2-4CB2-9085-B77B2B831021}"/>
    <hyperlink ref="A77" r:id="rId37" display="https://www.vector.co.jp/soft/winnt/business/se361539.html" xr:uid="{09DD8423-B83A-4880-895B-2CB249EB7FFD}"/>
    <hyperlink ref="A79" r:id="rId38" display="https://www.vector.co.jp/soft/winnt/business/se487503.html" xr:uid="{BED46164-3551-4CFA-A125-72B73D945190}"/>
    <hyperlink ref="A81" r:id="rId39" display="https://www.vector.co.jp/soft/winnt/business/se525461.html" xr:uid="{A29C03FF-B45D-4102-8F93-52624C755B07}"/>
  </hyperlinks>
  <pageMargins left="0.7" right="0.7" top="0.75" bottom="0.75" header="0.3" footer="0.3"/>
  <pageSetup paperSize="9" orientation="portrait" horizontalDpi="4294967292" verticalDpi="0" r:id="rId4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6">
    <tabColor indexed="35"/>
  </sheetPr>
  <dimension ref="A1"/>
  <sheetViews>
    <sheetView workbookViewId="0">
      <selection activeCell="H9" sqref="H9"/>
    </sheetView>
  </sheetViews>
  <sheetFormatPr defaultRowHeight="13.2" x14ac:dyDescent="0.2"/>
  <cols>
    <col min="1" max="17" width="7.6640625" customWidth="1"/>
  </cols>
  <sheetData/>
  <sheetProtection formatCells="0" selectLockedCells="1" selectUnlockedCells="1"/>
  <phoneticPr fontId="2"/>
  <pageMargins left="0.69" right="0.36" top="0.63" bottom="0.75" header="0.42" footer="0.51200000000000001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34"/>
  </sheetPr>
  <dimension ref="A1:Q15"/>
  <sheetViews>
    <sheetView view="pageBreakPreview" zoomScaleNormal="100" workbookViewId="0">
      <selection activeCell="O7" sqref="O7"/>
    </sheetView>
  </sheetViews>
  <sheetFormatPr defaultRowHeight="13.2" x14ac:dyDescent="0.2"/>
  <cols>
    <col min="1" max="17" width="7.6640625" customWidth="1"/>
  </cols>
  <sheetData>
    <row r="1" spans="1:17" ht="15.75" customHeight="1" x14ac:dyDescent="0.2">
      <c r="A1" s="12"/>
      <c r="B1" s="12"/>
      <c r="C1" s="12"/>
      <c r="D1" s="12"/>
      <c r="E1" s="11"/>
      <c r="F1" s="10"/>
      <c r="G1" s="10"/>
      <c r="H1" s="10"/>
      <c r="I1" s="10"/>
      <c r="J1" s="10"/>
    </row>
    <row r="2" spans="1:17" ht="15.9" customHeight="1" x14ac:dyDescent="0.2">
      <c r="A2" s="62" t="s">
        <v>152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</row>
    <row r="3" spans="1:17" ht="15.9" customHeight="1" x14ac:dyDescent="0.2">
      <c r="A3" s="58" t="s">
        <v>15</v>
      </c>
      <c r="B3" s="58"/>
      <c r="C3" s="2" t="s">
        <v>153</v>
      </c>
      <c r="D3" s="2" t="s">
        <v>154</v>
      </c>
      <c r="E3" s="2" t="s">
        <v>155</v>
      </c>
      <c r="F3" s="2" t="s">
        <v>156</v>
      </c>
      <c r="G3" s="2" t="s">
        <v>157</v>
      </c>
      <c r="H3" s="2" t="s">
        <v>158</v>
      </c>
      <c r="I3" s="2" t="s">
        <v>62</v>
      </c>
      <c r="J3" s="2" t="s">
        <v>63</v>
      </c>
      <c r="K3" s="2" t="s">
        <v>159</v>
      </c>
      <c r="L3" s="2" t="s">
        <v>160</v>
      </c>
      <c r="N3" s="64" t="s">
        <v>161</v>
      </c>
      <c r="O3" s="65"/>
      <c r="P3" s="66"/>
    </row>
    <row r="4" spans="1:17" ht="15.9" customHeight="1" x14ac:dyDescent="0.2">
      <c r="A4" s="2" t="s">
        <v>16</v>
      </c>
      <c r="B4" s="2" t="s">
        <v>162</v>
      </c>
      <c r="C4" s="2">
        <v>10</v>
      </c>
      <c r="D4" s="2">
        <v>15</v>
      </c>
      <c r="E4" s="2">
        <v>20</v>
      </c>
      <c r="F4" s="2">
        <v>25</v>
      </c>
      <c r="G4" s="2">
        <v>40</v>
      </c>
      <c r="H4" s="2">
        <v>50</v>
      </c>
      <c r="I4" s="2">
        <v>65</v>
      </c>
      <c r="J4" s="2">
        <v>110</v>
      </c>
      <c r="K4" s="2">
        <v>150</v>
      </c>
      <c r="L4" s="2">
        <v>180</v>
      </c>
      <c r="N4" s="67"/>
      <c r="O4" s="68"/>
      <c r="P4" s="69"/>
      <c r="Q4" s="22"/>
    </row>
    <row r="5" spans="1:17" ht="15.9" customHeight="1" x14ac:dyDescent="0.2">
      <c r="A5" s="2" t="s">
        <v>17</v>
      </c>
      <c r="B5" s="2" t="s">
        <v>163</v>
      </c>
      <c r="C5" s="2">
        <v>98</v>
      </c>
      <c r="D5" s="2">
        <v>147</v>
      </c>
      <c r="E5" s="2">
        <v>196</v>
      </c>
      <c r="F5" s="2">
        <v>245</v>
      </c>
      <c r="G5" s="2">
        <v>392</v>
      </c>
      <c r="H5" s="2">
        <v>882</v>
      </c>
      <c r="I5" s="2">
        <v>637</v>
      </c>
      <c r="J5" s="2">
        <v>1078</v>
      </c>
      <c r="K5" s="2">
        <v>1470</v>
      </c>
      <c r="L5" s="2">
        <v>1764</v>
      </c>
    </row>
    <row r="6" spans="1:17" ht="15.9" customHeight="1" x14ac:dyDescent="0.2">
      <c r="A6" s="1"/>
      <c r="B6" s="1"/>
      <c r="C6" s="1"/>
      <c r="D6" s="1"/>
      <c r="E6" s="1"/>
      <c r="F6" s="1"/>
      <c r="G6" s="1"/>
    </row>
    <row r="7" spans="1:17" ht="15.9" customHeight="1" x14ac:dyDescent="0.2">
      <c r="A7" s="70" t="s">
        <v>164</v>
      </c>
      <c r="B7" s="70"/>
      <c r="C7" s="70"/>
      <c r="D7" s="70" t="s">
        <v>165</v>
      </c>
      <c r="E7" s="70"/>
      <c r="F7" s="70"/>
    </row>
    <row r="8" spans="1:17" ht="15.75" customHeight="1" x14ac:dyDescent="0.2">
      <c r="A8" s="12"/>
      <c r="B8" s="12"/>
      <c r="C8" s="12"/>
      <c r="D8" s="12"/>
    </row>
    <row r="9" spans="1:17" ht="15.75" customHeight="1" x14ac:dyDescent="0.2">
      <c r="A9" s="62" t="s">
        <v>166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</row>
    <row r="10" spans="1:17" ht="15.75" customHeight="1" x14ac:dyDescent="0.2">
      <c r="A10" s="58" t="s">
        <v>73</v>
      </c>
      <c r="B10" s="58"/>
      <c r="C10" s="58"/>
      <c r="D10" s="41">
        <v>1</v>
      </c>
      <c r="E10" s="2">
        <v>1.5</v>
      </c>
      <c r="F10" s="41">
        <v>2</v>
      </c>
      <c r="G10" s="2">
        <v>2.5</v>
      </c>
      <c r="H10" s="41">
        <v>3</v>
      </c>
      <c r="I10" s="2">
        <v>3.5</v>
      </c>
      <c r="J10" s="41">
        <v>4</v>
      </c>
    </row>
    <row r="11" spans="1:17" ht="15.75" customHeight="1" x14ac:dyDescent="0.2">
      <c r="A11" s="58" t="s">
        <v>1</v>
      </c>
      <c r="B11" s="2" t="s">
        <v>16</v>
      </c>
      <c r="C11" s="2" t="s">
        <v>162</v>
      </c>
      <c r="D11" s="2">
        <v>5</v>
      </c>
      <c r="E11" s="2">
        <v>10</v>
      </c>
      <c r="F11" s="2">
        <v>20</v>
      </c>
      <c r="G11" s="2">
        <v>25</v>
      </c>
      <c r="H11" s="2">
        <v>30</v>
      </c>
      <c r="I11" s="2">
        <v>35</v>
      </c>
      <c r="J11" s="2">
        <v>45</v>
      </c>
    </row>
    <row r="12" spans="1:17" ht="15.75" customHeight="1" x14ac:dyDescent="0.2">
      <c r="A12" s="58"/>
      <c r="B12" s="2" t="s">
        <v>17</v>
      </c>
      <c r="C12" s="2" t="s">
        <v>163</v>
      </c>
      <c r="D12" s="2">
        <v>49</v>
      </c>
      <c r="E12" s="2">
        <v>98</v>
      </c>
      <c r="F12" s="2">
        <v>196</v>
      </c>
      <c r="G12" s="2">
        <v>245</v>
      </c>
      <c r="H12" s="2">
        <v>294</v>
      </c>
      <c r="I12" s="2">
        <v>343</v>
      </c>
      <c r="J12" s="2">
        <v>441</v>
      </c>
      <c r="L12" s="59" t="s">
        <v>161</v>
      </c>
      <c r="M12" s="60"/>
      <c r="N12" s="60"/>
      <c r="O12" s="61"/>
    </row>
    <row r="13" spans="1:17" ht="15.75" customHeight="1" x14ac:dyDescent="0.2">
      <c r="A13" s="58" t="s">
        <v>2</v>
      </c>
      <c r="B13" s="2" t="s">
        <v>16</v>
      </c>
      <c r="C13" s="2" t="s">
        <v>162</v>
      </c>
      <c r="D13" s="2">
        <v>30</v>
      </c>
      <c r="E13" s="2">
        <v>45</v>
      </c>
      <c r="F13" s="2">
        <v>65</v>
      </c>
      <c r="G13" s="2">
        <v>85</v>
      </c>
      <c r="H13" s="2">
        <v>90</v>
      </c>
      <c r="I13" s="2">
        <v>115</v>
      </c>
      <c r="J13" s="2">
        <v>140</v>
      </c>
    </row>
    <row r="14" spans="1:17" ht="15.75" customHeight="1" x14ac:dyDescent="0.2">
      <c r="A14" s="58"/>
      <c r="B14" s="2" t="s">
        <v>17</v>
      </c>
      <c r="C14" s="2" t="s">
        <v>163</v>
      </c>
      <c r="D14" s="2">
        <v>294</v>
      </c>
      <c r="E14" s="2">
        <v>441</v>
      </c>
      <c r="F14" s="2">
        <v>637</v>
      </c>
      <c r="G14" s="2">
        <v>833</v>
      </c>
      <c r="H14" s="2">
        <v>882</v>
      </c>
      <c r="I14" s="2">
        <v>1127</v>
      </c>
      <c r="J14" s="2">
        <v>1372</v>
      </c>
    </row>
    <row r="15" spans="1:17" ht="15.75" customHeight="1" x14ac:dyDescent="0.2"/>
  </sheetData>
  <sheetProtection formatCells="0" selectLockedCells="1" selectUnlockedCells="1"/>
  <mergeCells count="10">
    <mergeCell ref="A10:C10"/>
    <mergeCell ref="A11:A12"/>
    <mergeCell ref="L12:O12"/>
    <mergeCell ref="A13:A14"/>
    <mergeCell ref="A2:M2"/>
    <mergeCell ref="A3:B3"/>
    <mergeCell ref="N3:P4"/>
    <mergeCell ref="A7:C7"/>
    <mergeCell ref="D7:F7"/>
    <mergeCell ref="A9:O9"/>
  </mergeCells>
  <phoneticPr fontId="2"/>
  <pageMargins left="0.69" right="0.36" top="0.41" bottom="0.37" header="0.32" footer="0.3"/>
  <pageSetup paperSize="9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35"/>
  </sheetPr>
  <dimension ref="A1:L7"/>
  <sheetViews>
    <sheetView view="pageBreakPreview" zoomScaleNormal="100" zoomScaleSheetLayoutView="100" workbookViewId="0">
      <selection activeCell="E8" sqref="A8:XFD188"/>
    </sheetView>
  </sheetViews>
  <sheetFormatPr defaultRowHeight="13.2" x14ac:dyDescent="0.2"/>
  <cols>
    <col min="1" max="15" width="8.77734375" customWidth="1"/>
    <col min="16" max="16" width="6.6640625" customWidth="1"/>
    <col min="17" max="19" width="8.77734375" customWidth="1"/>
  </cols>
  <sheetData>
    <row r="1" spans="1:12" ht="18" customHeight="1" x14ac:dyDescent="0.2">
      <c r="A1" s="73" t="s">
        <v>171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s="45" customFormat="1" ht="18" customHeight="1" x14ac:dyDescent="0.2">
      <c r="A2" s="72" t="s">
        <v>24</v>
      </c>
      <c r="B2" s="72"/>
      <c r="C2" s="72" t="s">
        <v>25</v>
      </c>
      <c r="D2" s="72"/>
      <c r="E2" s="72" t="s">
        <v>37</v>
      </c>
      <c r="F2" s="72"/>
      <c r="G2" s="72"/>
      <c r="H2" s="72"/>
      <c r="I2" s="72"/>
    </row>
    <row r="3" spans="1:12" s="45" customFormat="1" ht="18" customHeight="1" x14ac:dyDescent="0.2">
      <c r="A3" s="72"/>
      <c r="B3" s="72"/>
      <c r="C3" s="72"/>
      <c r="D3" s="72"/>
      <c r="E3" s="43" t="s">
        <v>27</v>
      </c>
      <c r="F3" s="43" t="s">
        <v>26</v>
      </c>
      <c r="G3" s="43" t="s">
        <v>28</v>
      </c>
      <c r="H3" s="43" t="s">
        <v>29</v>
      </c>
      <c r="I3" s="43" t="s">
        <v>30</v>
      </c>
    </row>
    <row r="4" spans="1:12" s="45" customFormat="1" ht="18" customHeight="1" x14ac:dyDescent="0.2">
      <c r="A4" s="71" t="s">
        <v>31</v>
      </c>
      <c r="B4" s="71"/>
      <c r="C4" s="71" t="s">
        <v>172</v>
      </c>
      <c r="D4" s="71"/>
      <c r="E4" s="42">
        <v>23.5</v>
      </c>
      <c r="F4" s="42">
        <v>23.5</v>
      </c>
      <c r="G4" s="42">
        <v>23.5</v>
      </c>
      <c r="H4" s="42">
        <v>13.5</v>
      </c>
      <c r="I4" s="42">
        <v>21.3</v>
      </c>
    </row>
    <row r="5" spans="1:12" s="45" customFormat="1" ht="18" customHeight="1" x14ac:dyDescent="0.2">
      <c r="A5" s="71"/>
      <c r="B5" s="71"/>
      <c r="C5" s="71"/>
      <c r="D5" s="71"/>
      <c r="E5" s="35" t="s">
        <v>68</v>
      </c>
      <c r="F5" s="35" t="s">
        <v>68</v>
      </c>
      <c r="G5" s="35" t="s">
        <v>68</v>
      </c>
      <c r="H5" s="35" t="s">
        <v>173</v>
      </c>
      <c r="I5" s="35" t="s">
        <v>38</v>
      </c>
    </row>
    <row r="6" spans="1:12" s="45" customFormat="1" ht="18" customHeight="1" x14ac:dyDescent="0.2">
      <c r="A6" s="71" t="s">
        <v>31</v>
      </c>
      <c r="B6" s="71"/>
      <c r="C6" s="72" t="s">
        <v>174</v>
      </c>
      <c r="D6" s="72"/>
      <c r="E6" s="42">
        <v>27.5</v>
      </c>
      <c r="F6" s="42">
        <v>27.5</v>
      </c>
      <c r="G6" s="42">
        <v>27.5</v>
      </c>
      <c r="H6" s="42">
        <v>15.8</v>
      </c>
      <c r="I6" s="36">
        <v>25</v>
      </c>
    </row>
    <row r="7" spans="1:12" s="45" customFormat="1" ht="18" customHeight="1" x14ac:dyDescent="0.2">
      <c r="A7" s="71"/>
      <c r="B7" s="71"/>
      <c r="C7" s="72"/>
      <c r="D7" s="72"/>
      <c r="E7" s="35" t="s">
        <v>175</v>
      </c>
      <c r="F7" s="35" t="s">
        <v>176</v>
      </c>
      <c r="G7" s="35" t="s">
        <v>176</v>
      </c>
      <c r="H7" s="35" t="s">
        <v>177</v>
      </c>
      <c r="I7" s="35" t="s">
        <v>178</v>
      </c>
    </row>
  </sheetData>
  <sheetProtection formatCells="0" selectLockedCells="1" selectUnlockedCells="1"/>
  <mergeCells count="8">
    <mergeCell ref="A6:B7"/>
    <mergeCell ref="C6:D7"/>
    <mergeCell ref="A1:L1"/>
    <mergeCell ref="A2:B3"/>
    <mergeCell ref="C2:D3"/>
    <mergeCell ref="E2:I2"/>
    <mergeCell ref="A4:B5"/>
    <mergeCell ref="C4:D5"/>
  </mergeCells>
  <phoneticPr fontId="2"/>
  <pageMargins left="0.56000000000000005" right="0.24" top="0.63" bottom="0.39" header="0.42" footer="0.28000000000000003"/>
  <pageSetup paperSize="9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3"/>
  </sheetPr>
  <dimension ref="A1:P8"/>
  <sheetViews>
    <sheetView view="pageBreakPreview" zoomScaleNormal="100" zoomScaleSheetLayoutView="100" workbookViewId="0">
      <selection activeCell="A9" sqref="A9:XFD224"/>
    </sheetView>
  </sheetViews>
  <sheetFormatPr defaultRowHeight="13.2" x14ac:dyDescent="0.2"/>
  <cols>
    <col min="1" max="17" width="7.6640625" customWidth="1"/>
  </cols>
  <sheetData>
    <row r="1" spans="1:16" ht="15.9" customHeight="1" x14ac:dyDescent="0.2">
      <c r="A1" s="7"/>
      <c r="B1" s="7"/>
      <c r="C1" s="7"/>
      <c r="D1" s="7"/>
      <c r="E1" s="7"/>
      <c r="F1" s="7"/>
    </row>
    <row r="2" spans="1:16" ht="15.9" customHeight="1" x14ac:dyDescent="0.2">
      <c r="A2" s="73" t="s">
        <v>179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</row>
    <row r="3" spans="1:16" ht="26.25" customHeight="1" x14ac:dyDescent="0.2">
      <c r="A3" s="74" t="s">
        <v>18</v>
      </c>
      <c r="B3" s="74" t="s">
        <v>69</v>
      </c>
      <c r="C3" s="75" t="s">
        <v>32</v>
      </c>
      <c r="D3" s="77" t="s">
        <v>39</v>
      </c>
      <c r="E3" s="74" t="s">
        <v>19</v>
      </c>
      <c r="F3" s="74"/>
      <c r="G3" s="80" t="s">
        <v>20</v>
      </c>
      <c r="H3" s="81"/>
      <c r="I3" s="81"/>
      <c r="J3" s="82"/>
      <c r="K3" s="74" t="s">
        <v>22</v>
      </c>
      <c r="L3" s="74"/>
      <c r="M3" s="74"/>
      <c r="N3" s="74"/>
      <c r="O3" s="83" t="s">
        <v>21</v>
      </c>
      <c r="P3" s="84"/>
    </row>
    <row r="4" spans="1:16" ht="15.9" customHeight="1" x14ac:dyDescent="0.2">
      <c r="A4" s="74"/>
      <c r="B4" s="74"/>
      <c r="C4" s="76"/>
      <c r="D4" s="78"/>
      <c r="E4" s="74"/>
      <c r="F4" s="74"/>
      <c r="G4" s="87" t="s">
        <v>35</v>
      </c>
      <c r="H4" s="88"/>
      <c r="I4" s="87" t="s">
        <v>36</v>
      </c>
      <c r="J4" s="88"/>
      <c r="K4" s="87" t="s">
        <v>35</v>
      </c>
      <c r="L4" s="88"/>
      <c r="M4" s="87" t="s">
        <v>36</v>
      </c>
      <c r="N4" s="88"/>
      <c r="O4" s="85"/>
      <c r="P4" s="86"/>
    </row>
    <row r="5" spans="1:16" ht="15.9" customHeight="1" x14ac:dyDescent="0.2">
      <c r="A5" s="74"/>
      <c r="B5" s="74"/>
      <c r="C5" s="37" t="s">
        <v>180</v>
      </c>
      <c r="D5" s="79"/>
      <c r="E5" s="37" t="s">
        <v>181</v>
      </c>
      <c r="F5" s="37" t="s">
        <v>182</v>
      </c>
      <c r="G5" s="37" t="s">
        <v>183</v>
      </c>
      <c r="H5" s="37" t="s">
        <v>184</v>
      </c>
      <c r="I5" s="37" t="s">
        <v>185</v>
      </c>
      <c r="J5" s="37" t="s">
        <v>186</v>
      </c>
      <c r="K5" s="37" t="s">
        <v>70</v>
      </c>
      <c r="L5" s="37" t="s">
        <v>187</v>
      </c>
      <c r="M5" s="37" t="s">
        <v>188</v>
      </c>
      <c r="N5" s="37" t="s">
        <v>189</v>
      </c>
      <c r="O5" s="37" t="s">
        <v>23</v>
      </c>
      <c r="P5" s="37" t="s">
        <v>190</v>
      </c>
    </row>
    <row r="6" spans="1:16" ht="15.75" customHeight="1" x14ac:dyDescent="0.2">
      <c r="A6" s="44" t="s">
        <v>191</v>
      </c>
      <c r="B6" s="2">
        <v>3</v>
      </c>
      <c r="C6" s="5">
        <v>1.427</v>
      </c>
      <c r="D6" s="6">
        <v>11</v>
      </c>
      <c r="E6" s="5">
        <v>0.71899999999999997</v>
      </c>
      <c r="F6" s="5">
        <v>0.71899999999999997</v>
      </c>
      <c r="G6" s="5">
        <v>0.79700000000000004</v>
      </c>
      <c r="H6" s="5">
        <v>0.79700000000000004</v>
      </c>
      <c r="I6" s="5">
        <v>1.26</v>
      </c>
      <c r="J6" s="5">
        <v>0.33200000000000002</v>
      </c>
      <c r="K6" s="5">
        <v>0.747</v>
      </c>
      <c r="L6" s="5">
        <v>0.747</v>
      </c>
      <c r="M6" s="5">
        <v>0.94</v>
      </c>
      <c r="N6" s="5">
        <v>0.48299999999999998</v>
      </c>
      <c r="O6" s="5">
        <v>0.44800000000000001</v>
      </c>
      <c r="P6" s="5">
        <v>0.44800000000000001</v>
      </c>
    </row>
    <row r="7" spans="1:16" ht="15.9" customHeight="1" x14ac:dyDescent="0.2">
      <c r="A7" s="44" t="s">
        <v>192</v>
      </c>
      <c r="B7" s="2">
        <v>3</v>
      </c>
      <c r="C7" s="5">
        <v>1.7270000000000001</v>
      </c>
      <c r="D7" s="5">
        <v>13.3</v>
      </c>
      <c r="E7" s="5">
        <v>0.84399999999999997</v>
      </c>
      <c r="F7" s="5">
        <v>0.84399999999999997</v>
      </c>
      <c r="G7" s="5">
        <v>1.42</v>
      </c>
      <c r="H7" s="5">
        <v>1.42</v>
      </c>
      <c r="I7" s="5">
        <v>2.2599999999999998</v>
      </c>
      <c r="J7" s="5">
        <v>0.59</v>
      </c>
      <c r="K7" s="5">
        <v>0.90800000000000003</v>
      </c>
      <c r="L7" s="5">
        <v>0.90800000000000003</v>
      </c>
      <c r="M7" s="5">
        <v>1.1399999999999999</v>
      </c>
      <c r="N7" s="5">
        <v>0.58499999999999996</v>
      </c>
      <c r="O7" s="5">
        <v>0.66100000000000003</v>
      </c>
      <c r="P7" s="5">
        <v>0.66100000000000003</v>
      </c>
    </row>
    <row r="8" spans="1:16" ht="15.9" customHeight="1" x14ac:dyDescent="0.2">
      <c r="A8" s="24" t="s">
        <v>193</v>
      </c>
      <c r="B8" s="25">
        <v>3</v>
      </c>
      <c r="C8" s="26">
        <v>2.3359999999999999</v>
      </c>
      <c r="D8" s="26">
        <v>17.899999999999999</v>
      </c>
      <c r="E8" s="26">
        <v>1.0900000000000001</v>
      </c>
      <c r="F8" s="26">
        <v>1.0900000000000001</v>
      </c>
      <c r="G8" s="26">
        <v>3.53</v>
      </c>
      <c r="H8" s="26">
        <v>3.53</v>
      </c>
      <c r="I8" s="26">
        <v>5.6</v>
      </c>
      <c r="J8" s="26">
        <v>1.46</v>
      </c>
      <c r="K8" s="26">
        <v>1.23</v>
      </c>
      <c r="L8" s="26">
        <v>1.23</v>
      </c>
      <c r="M8" s="26">
        <v>1.55</v>
      </c>
      <c r="N8" s="26">
        <v>0.79</v>
      </c>
      <c r="O8" s="26">
        <v>1.21</v>
      </c>
      <c r="P8" s="26">
        <v>1.21</v>
      </c>
    </row>
  </sheetData>
  <sheetProtection formatCells="0" selectLockedCells="1" selectUnlockedCells="1"/>
  <mergeCells count="13">
    <mergeCell ref="A2:P2"/>
    <mergeCell ref="A3:A5"/>
    <mergeCell ref="B3:B5"/>
    <mergeCell ref="C3:C4"/>
    <mergeCell ref="D3:D5"/>
    <mergeCell ref="E3:F4"/>
    <mergeCell ref="G3:J3"/>
    <mergeCell ref="K3:N3"/>
    <mergeCell ref="O3:P4"/>
    <mergeCell ref="G4:H4"/>
    <mergeCell ref="I4:J4"/>
    <mergeCell ref="K4:L4"/>
    <mergeCell ref="M4:N4"/>
  </mergeCells>
  <phoneticPr fontId="2"/>
  <pageMargins left="0.69" right="0.36" top="0.63" bottom="0.75" header="0.42" footer="0.51200000000000001"/>
  <pageSetup paperSize="9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35"/>
  </sheetPr>
  <dimension ref="A1:Q5"/>
  <sheetViews>
    <sheetView view="pageBreakPreview" zoomScaleNormal="100" workbookViewId="0">
      <selection activeCell="A6" sqref="A6:XFD146"/>
    </sheetView>
  </sheetViews>
  <sheetFormatPr defaultRowHeight="13.2" x14ac:dyDescent="0.2"/>
  <cols>
    <col min="1" max="17" width="7.6640625" customWidth="1"/>
  </cols>
  <sheetData>
    <row r="1" spans="1:17" ht="15.9" customHeight="1" x14ac:dyDescent="0.2">
      <c r="A1" s="73" t="s">
        <v>194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</row>
    <row r="2" spans="1:17" ht="15.9" customHeight="1" x14ac:dyDescent="0.2">
      <c r="A2" s="83" t="s">
        <v>81</v>
      </c>
      <c r="B2" s="89"/>
      <c r="C2" s="59" t="s">
        <v>7</v>
      </c>
      <c r="D2" s="60"/>
      <c r="E2" s="60"/>
      <c r="F2" s="61"/>
      <c r="G2" s="74" t="s">
        <v>121</v>
      </c>
      <c r="H2" s="74"/>
      <c r="I2" s="74" t="s">
        <v>120</v>
      </c>
      <c r="J2" s="74"/>
      <c r="K2" s="92" t="s">
        <v>124</v>
      </c>
      <c r="L2" s="93"/>
    </row>
    <row r="3" spans="1:17" ht="15.9" customHeight="1" x14ac:dyDescent="0.2">
      <c r="A3" s="90"/>
      <c r="B3" s="91"/>
      <c r="C3" s="2">
        <v>120</v>
      </c>
      <c r="D3" s="2">
        <v>150</v>
      </c>
      <c r="E3" s="2">
        <v>180</v>
      </c>
      <c r="F3" s="2">
        <v>200</v>
      </c>
      <c r="G3" s="74"/>
      <c r="H3" s="74"/>
      <c r="I3" s="74"/>
      <c r="J3" s="74"/>
      <c r="K3" s="94"/>
      <c r="L3" s="95"/>
    </row>
    <row r="4" spans="1:17" ht="15.9" customHeight="1" x14ac:dyDescent="0.2">
      <c r="A4" s="59" t="s">
        <v>122</v>
      </c>
      <c r="B4" s="61"/>
      <c r="C4" s="27">
        <v>9</v>
      </c>
      <c r="D4" s="27">
        <v>9</v>
      </c>
      <c r="E4" s="27">
        <v>9</v>
      </c>
      <c r="F4" s="27">
        <v>9</v>
      </c>
      <c r="G4" s="59">
        <v>0.55000000000000004</v>
      </c>
      <c r="H4" s="61"/>
      <c r="I4" s="59">
        <v>1.3</v>
      </c>
      <c r="J4" s="61"/>
      <c r="K4" s="59">
        <v>0.71879999999999999</v>
      </c>
      <c r="L4" s="61"/>
    </row>
    <row r="5" spans="1:17" ht="15.9" customHeight="1" x14ac:dyDescent="0.2">
      <c r="A5" s="58" t="s">
        <v>123</v>
      </c>
      <c r="B5" s="58"/>
      <c r="C5" s="41">
        <v>12</v>
      </c>
      <c r="D5" s="41">
        <v>12</v>
      </c>
      <c r="E5" s="41">
        <v>12</v>
      </c>
      <c r="F5" s="41">
        <v>12</v>
      </c>
      <c r="G5" s="58">
        <v>0.7</v>
      </c>
      <c r="H5" s="58"/>
      <c r="I5" s="58">
        <v>1.7</v>
      </c>
      <c r="J5" s="58"/>
      <c r="K5" s="59">
        <v>0.90259999999999996</v>
      </c>
      <c r="L5" s="61"/>
    </row>
  </sheetData>
  <sheetProtection formatCells="0" selectLockedCells="1" selectUnlockedCells="1"/>
  <mergeCells count="14">
    <mergeCell ref="A1:Q1"/>
    <mergeCell ref="A2:B3"/>
    <mergeCell ref="C2:F2"/>
    <mergeCell ref="G2:H3"/>
    <mergeCell ref="I2:J3"/>
    <mergeCell ref="K2:L3"/>
    <mergeCell ref="A4:B4"/>
    <mergeCell ref="G4:H4"/>
    <mergeCell ref="I4:J4"/>
    <mergeCell ref="K4:L4"/>
    <mergeCell ref="A5:B5"/>
    <mergeCell ref="G5:H5"/>
    <mergeCell ref="I5:J5"/>
    <mergeCell ref="K5:L5"/>
  </mergeCells>
  <phoneticPr fontId="2"/>
  <pageMargins left="0.69" right="0.36" top="0.5" bottom="0.42" header="0.42" footer="0.34"/>
  <pageSetup paperSize="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53"/>
  </sheetPr>
  <dimension ref="A1:AA80"/>
  <sheetViews>
    <sheetView view="pageBreakPreview" topLeftCell="A71" zoomScaleNormal="100" workbookViewId="0">
      <selection activeCell="A81" sqref="A81:XFD449"/>
    </sheetView>
  </sheetViews>
  <sheetFormatPr defaultRowHeight="13.2" x14ac:dyDescent="0.2"/>
  <cols>
    <col min="1" max="16" width="8.77734375" customWidth="1"/>
    <col min="19" max="19" width="9.44140625" bestFit="1" customWidth="1"/>
  </cols>
  <sheetData>
    <row r="1" spans="1:27" ht="21.75" customHeight="1" x14ac:dyDescent="0.2">
      <c r="A1" s="101" t="s">
        <v>140</v>
      </c>
      <c r="B1" s="101"/>
      <c r="C1" s="101"/>
      <c r="D1" s="101"/>
      <c r="E1" s="101"/>
      <c r="F1" s="101"/>
      <c r="G1" s="101"/>
      <c r="H1" s="101"/>
      <c r="I1" s="101"/>
      <c r="J1" s="101"/>
      <c r="L1" s="50"/>
      <c r="M1" s="50"/>
      <c r="N1" s="50"/>
      <c r="O1" s="50"/>
      <c r="P1" s="50"/>
      <c r="Q1" s="125" t="s">
        <v>44</v>
      </c>
      <c r="R1" s="125"/>
      <c r="S1" s="125"/>
      <c r="T1" s="125"/>
      <c r="U1" s="125"/>
      <c r="V1" s="125"/>
      <c r="W1" s="125"/>
      <c r="X1" s="125"/>
    </row>
    <row r="2" spans="1:27" ht="15.9" customHeight="1" x14ac:dyDescent="0.2">
      <c r="Q2" s="7"/>
      <c r="R2" s="7"/>
      <c r="S2" s="7"/>
    </row>
    <row r="3" spans="1:27" ht="15.9" customHeight="1" x14ac:dyDescent="0.2">
      <c r="Q3" s="1"/>
      <c r="R3" s="1"/>
      <c r="S3" s="1"/>
      <c r="T3" s="1"/>
      <c r="U3" s="1"/>
      <c r="V3" s="1"/>
      <c r="W3" s="1"/>
    </row>
    <row r="4" spans="1:27" ht="15.9" customHeight="1" x14ac:dyDescent="0.2">
      <c r="Q4" s="1"/>
      <c r="R4" s="1"/>
      <c r="S4" s="1"/>
      <c r="T4" s="1"/>
      <c r="U4" s="1"/>
      <c r="V4" s="1"/>
      <c r="W4" s="1"/>
    </row>
    <row r="5" spans="1:27" ht="15.9" customHeight="1" x14ac:dyDescent="0.2">
      <c r="Q5" s="1"/>
      <c r="R5" s="1"/>
      <c r="S5" s="1"/>
      <c r="T5" s="1"/>
      <c r="U5" s="1"/>
      <c r="V5" s="1"/>
      <c r="W5" s="1"/>
    </row>
    <row r="6" spans="1:27" ht="15.9" customHeight="1" x14ac:dyDescent="0.2">
      <c r="Q6" s="1"/>
      <c r="R6" s="1"/>
      <c r="S6" s="1"/>
      <c r="T6" s="1"/>
      <c r="U6" s="1"/>
      <c r="V6" s="1"/>
      <c r="W6" s="1"/>
    </row>
    <row r="7" spans="1:27" ht="15.9" customHeight="1" x14ac:dyDescent="0.2">
      <c r="Q7" s="1"/>
      <c r="R7" s="1"/>
      <c r="S7" s="1"/>
      <c r="T7" s="1"/>
      <c r="U7" s="1"/>
      <c r="V7" s="1"/>
      <c r="W7" s="1"/>
    </row>
    <row r="8" spans="1:27" ht="15.9" customHeight="1" x14ac:dyDescent="0.2">
      <c r="Q8" s="1"/>
      <c r="R8" s="1"/>
      <c r="S8" s="1"/>
      <c r="T8" s="1"/>
      <c r="U8" s="1"/>
      <c r="V8" s="1"/>
      <c r="W8" s="1"/>
    </row>
    <row r="9" spans="1:27" ht="15.9" customHeight="1" x14ac:dyDescent="0.2">
      <c r="Q9" s="1"/>
      <c r="R9" s="1"/>
      <c r="S9" s="1"/>
      <c r="T9" s="1"/>
      <c r="U9" s="1"/>
      <c r="V9" s="1"/>
      <c r="W9" s="1"/>
    </row>
    <row r="10" spans="1:27" ht="15.9" customHeight="1" x14ac:dyDescent="0.2">
      <c r="Q10" s="7"/>
      <c r="R10" s="7"/>
      <c r="S10" s="7"/>
      <c r="T10" s="7"/>
      <c r="U10" s="7"/>
      <c r="V10" s="7"/>
    </row>
    <row r="11" spans="1:27" ht="15.9" customHeight="1" x14ac:dyDescent="0.2">
      <c r="Q11" s="47"/>
      <c r="R11" s="47"/>
      <c r="S11" s="47"/>
      <c r="T11" s="47"/>
      <c r="U11" s="47"/>
      <c r="V11" s="47"/>
    </row>
    <row r="12" spans="1:27" ht="15.9" customHeight="1" x14ac:dyDescent="0.2"/>
    <row r="13" spans="1:27" ht="15.9" customHeight="1" x14ac:dyDescent="0.2">
      <c r="Q13" s="7"/>
      <c r="R13" s="7"/>
      <c r="S13" s="7"/>
    </row>
    <row r="14" spans="1:27" ht="15.9" customHeight="1" x14ac:dyDescent="0.2">
      <c r="Q14" s="126"/>
      <c r="R14" s="126"/>
      <c r="S14" s="116"/>
      <c r="T14" s="116"/>
      <c r="U14" s="127"/>
      <c r="V14" s="127"/>
      <c r="W14" s="116"/>
      <c r="X14" s="116"/>
      <c r="Y14" s="116"/>
      <c r="Z14" s="116"/>
      <c r="AA14" s="1"/>
    </row>
    <row r="15" spans="1:27" ht="15.9" customHeight="1" x14ac:dyDescent="0.2">
      <c r="Q15" s="126"/>
      <c r="R15" s="126"/>
      <c r="S15" s="1"/>
      <c r="T15" s="1"/>
      <c r="U15" s="1"/>
      <c r="V15" s="1"/>
      <c r="W15" s="1"/>
      <c r="X15" s="1"/>
      <c r="Y15" s="1"/>
      <c r="Z15" s="1"/>
    </row>
    <row r="16" spans="1:27" ht="15.9" customHeight="1" x14ac:dyDescent="0.2">
      <c r="Q16" s="48"/>
      <c r="R16" s="48"/>
      <c r="S16" s="1"/>
      <c r="T16" s="1"/>
      <c r="U16" s="1"/>
      <c r="V16" s="1"/>
      <c r="W16" s="1"/>
      <c r="X16" s="1"/>
      <c r="Y16" s="1"/>
      <c r="Z16" s="1"/>
    </row>
    <row r="17" spans="12:26" ht="15.9" customHeight="1" x14ac:dyDescent="0.2">
      <c r="Q17" s="48"/>
      <c r="R17" s="48"/>
      <c r="S17" s="1"/>
      <c r="T17" s="1"/>
      <c r="U17" s="1"/>
      <c r="V17" s="1"/>
      <c r="W17" s="1"/>
      <c r="X17" s="1"/>
      <c r="Y17" s="1"/>
      <c r="Z17" s="1"/>
    </row>
    <row r="18" spans="12:26" ht="15.9" customHeight="1" x14ac:dyDescent="0.2">
      <c r="Q18" s="48"/>
      <c r="R18" s="48"/>
      <c r="S18" s="1"/>
      <c r="T18" s="1"/>
      <c r="U18" s="1"/>
      <c r="V18" s="1"/>
      <c r="W18" s="1"/>
      <c r="X18" s="1"/>
      <c r="Y18" s="1"/>
      <c r="Z18" s="1"/>
    </row>
    <row r="19" spans="12:26" ht="15.9" customHeight="1" x14ac:dyDescent="0.2">
      <c r="Q19" s="48"/>
      <c r="R19" s="48"/>
      <c r="S19" s="1"/>
      <c r="T19" s="1"/>
      <c r="U19" s="1"/>
      <c r="V19" s="1"/>
      <c r="W19" s="1"/>
      <c r="X19" s="1"/>
      <c r="Y19" s="1"/>
      <c r="Z19" s="1"/>
    </row>
    <row r="20" spans="12:26" ht="15.9" customHeight="1" x14ac:dyDescent="0.2">
      <c r="Q20" s="48"/>
      <c r="R20" s="48"/>
      <c r="S20" s="1"/>
      <c r="T20" s="1"/>
      <c r="U20" s="1"/>
      <c r="V20" s="1"/>
      <c r="W20" s="1"/>
      <c r="X20" s="1"/>
      <c r="Y20" s="1"/>
      <c r="Z20" s="1"/>
    </row>
    <row r="21" spans="12:26" ht="15.9" customHeight="1" x14ac:dyDescent="0.2">
      <c r="Q21" s="48"/>
      <c r="R21" s="48"/>
      <c r="S21" s="1"/>
      <c r="T21" s="1"/>
      <c r="U21" s="1"/>
      <c r="V21" s="1"/>
      <c r="W21" s="1"/>
      <c r="X21" s="1"/>
      <c r="Y21" s="1"/>
      <c r="Z21" s="1"/>
    </row>
    <row r="22" spans="12:26" ht="15.9" customHeight="1" x14ac:dyDescent="0.2">
      <c r="Q22" s="48"/>
      <c r="R22" s="48"/>
      <c r="S22" s="1"/>
      <c r="T22" s="1"/>
      <c r="U22" s="1"/>
      <c r="V22" s="1"/>
      <c r="W22" s="1"/>
      <c r="X22" s="1"/>
      <c r="Y22" s="1"/>
      <c r="Z22" s="1"/>
    </row>
    <row r="23" spans="12:26" ht="15.9" customHeight="1" x14ac:dyDescent="0.2">
      <c r="Q23" s="48"/>
      <c r="R23" s="48"/>
      <c r="S23" s="1"/>
      <c r="T23" s="1"/>
      <c r="U23" s="1"/>
      <c r="V23" s="1"/>
      <c r="W23" s="1"/>
      <c r="X23" s="1"/>
      <c r="Y23" s="1"/>
      <c r="Z23" s="1"/>
    </row>
    <row r="24" spans="12:26" ht="15.9" customHeight="1" x14ac:dyDescent="0.2">
      <c r="Q24" s="48"/>
      <c r="R24" s="48"/>
      <c r="S24" s="1"/>
      <c r="T24" s="1"/>
      <c r="U24" s="1"/>
      <c r="V24" s="1"/>
      <c r="W24" s="1"/>
      <c r="X24" s="1"/>
      <c r="Y24" s="1"/>
      <c r="Z24" s="1"/>
    </row>
    <row r="25" spans="12:26" ht="15.9" customHeight="1" x14ac:dyDescent="0.2">
      <c r="Q25" s="48"/>
      <c r="R25" s="48"/>
      <c r="S25" s="1"/>
      <c r="T25" s="1"/>
      <c r="U25" s="1"/>
      <c r="V25" s="1"/>
      <c r="W25" s="1"/>
      <c r="X25" s="1"/>
      <c r="Y25" s="1"/>
      <c r="Z25" s="1"/>
    </row>
    <row r="26" spans="12:26" ht="15.9" customHeight="1" x14ac:dyDescent="0.2">
      <c r="L26" s="118" t="s">
        <v>45</v>
      </c>
      <c r="M26" s="118"/>
      <c r="N26" s="118"/>
      <c r="O26" s="118"/>
      <c r="Q26" s="48"/>
      <c r="R26" s="48"/>
      <c r="S26" s="1"/>
      <c r="T26" s="1"/>
      <c r="U26" s="1"/>
      <c r="V26" s="1"/>
      <c r="W26" s="1"/>
      <c r="X26" s="1"/>
      <c r="Y26" s="1"/>
      <c r="Z26" s="1"/>
    </row>
    <row r="27" spans="12:26" ht="15.9" customHeight="1" x14ac:dyDescent="0.2">
      <c r="L27" s="119" t="s">
        <v>46</v>
      </c>
      <c r="M27" s="119"/>
      <c r="N27" s="119"/>
      <c r="O27" s="119"/>
      <c r="Q27" s="48"/>
      <c r="R27" s="48"/>
      <c r="S27" s="1"/>
      <c r="T27" s="1"/>
      <c r="U27" s="1"/>
      <c r="V27" s="1"/>
      <c r="W27" s="1"/>
      <c r="X27" s="1"/>
      <c r="Y27" s="1"/>
      <c r="Z27" s="1"/>
    </row>
    <row r="28" spans="12:26" ht="15.9" customHeight="1" x14ac:dyDescent="0.2">
      <c r="L28" s="120" t="s">
        <v>46</v>
      </c>
      <c r="M28" s="120"/>
      <c r="N28" s="120"/>
      <c r="O28" s="120"/>
      <c r="Q28" s="48"/>
      <c r="R28" s="48"/>
      <c r="S28" s="1"/>
      <c r="T28" s="1"/>
      <c r="U28" s="1"/>
      <c r="V28" s="1"/>
      <c r="W28" s="1"/>
      <c r="X28" s="1"/>
      <c r="Y28" s="1"/>
      <c r="Z28" s="1"/>
    </row>
    <row r="29" spans="12:26" ht="15.9" customHeight="1" x14ac:dyDescent="0.2">
      <c r="L29" s="121" t="s">
        <v>229</v>
      </c>
      <c r="M29" s="121"/>
      <c r="N29" s="121"/>
      <c r="O29" s="121"/>
      <c r="Q29" s="48"/>
      <c r="R29" s="48"/>
      <c r="S29" s="1"/>
      <c r="T29" s="1"/>
      <c r="U29" s="1"/>
      <c r="V29" s="1"/>
      <c r="W29" s="1"/>
      <c r="X29" s="1"/>
      <c r="Y29" s="1"/>
      <c r="Z29" s="1"/>
    </row>
    <row r="30" spans="12:26" ht="15.9" customHeight="1" x14ac:dyDescent="0.2">
      <c r="L30" s="122" t="s">
        <v>136</v>
      </c>
      <c r="M30" s="123"/>
      <c r="N30" s="123"/>
      <c r="O30" s="124"/>
      <c r="Q30" s="48"/>
      <c r="R30" s="48"/>
      <c r="S30" s="1"/>
      <c r="T30" s="1"/>
      <c r="U30" s="1"/>
      <c r="V30" s="1"/>
      <c r="W30" s="1"/>
      <c r="X30" s="1"/>
      <c r="Y30" s="1"/>
      <c r="Z30" s="1"/>
    </row>
    <row r="31" spans="12:26" ht="15.9" customHeight="1" x14ac:dyDescent="0.2">
      <c r="Q31" s="48"/>
      <c r="R31" s="48"/>
      <c r="S31" s="1"/>
      <c r="T31" s="1"/>
      <c r="U31" s="1"/>
      <c r="V31" s="1"/>
      <c r="W31" s="1"/>
      <c r="X31" s="1"/>
      <c r="Y31" s="1"/>
      <c r="Z31" s="1"/>
    </row>
    <row r="32" spans="12:26" ht="15.9" customHeight="1" x14ac:dyDescent="0.2">
      <c r="Q32" s="48"/>
      <c r="R32" s="48"/>
      <c r="S32" s="1"/>
      <c r="T32" s="1"/>
      <c r="U32" s="1"/>
      <c r="V32" s="1"/>
      <c r="W32" s="1"/>
      <c r="X32" s="1"/>
      <c r="Y32" s="1"/>
      <c r="Z32" s="1"/>
    </row>
    <row r="33" spans="1:27" ht="15.9" customHeight="1" x14ac:dyDescent="0.2">
      <c r="Q33" s="48"/>
      <c r="R33" s="48"/>
      <c r="S33" s="1"/>
      <c r="T33" s="1"/>
      <c r="U33" s="1"/>
      <c r="V33" s="1"/>
      <c r="W33" s="1"/>
      <c r="X33" s="1"/>
      <c r="Y33" s="1"/>
      <c r="Z33" s="1"/>
    </row>
    <row r="34" spans="1:27" ht="15.9" customHeight="1" x14ac:dyDescent="0.2">
      <c r="Q34" s="48"/>
      <c r="R34" s="48"/>
      <c r="S34" s="1"/>
      <c r="T34" s="1"/>
      <c r="U34" s="1"/>
      <c r="V34" s="1"/>
      <c r="W34" s="1"/>
      <c r="X34" s="1"/>
      <c r="Y34" s="1"/>
      <c r="Z34" s="1"/>
    </row>
    <row r="35" spans="1:27" ht="15.9" customHeight="1" x14ac:dyDescent="0.2">
      <c r="Q35" s="48"/>
      <c r="R35" s="48"/>
      <c r="S35" s="1"/>
      <c r="T35" s="1"/>
      <c r="U35" s="1"/>
      <c r="V35" s="1"/>
      <c r="W35" s="1"/>
      <c r="X35" s="1"/>
      <c r="Y35" s="1"/>
      <c r="Z35" s="1"/>
    </row>
    <row r="36" spans="1:27" ht="15.9" customHeight="1" x14ac:dyDescent="0.2">
      <c r="Q36" s="48"/>
      <c r="R36" s="48"/>
      <c r="S36" s="1"/>
      <c r="T36" s="1"/>
      <c r="U36" s="1"/>
      <c r="V36" s="1"/>
      <c r="W36" s="1"/>
      <c r="X36" s="1"/>
      <c r="Y36" s="1"/>
      <c r="Z36" s="1"/>
    </row>
    <row r="37" spans="1:27" ht="15.75" customHeight="1" x14ac:dyDescent="0.2">
      <c r="A37" s="73" t="s">
        <v>125</v>
      </c>
      <c r="B37" s="73"/>
      <c r="C37" s="73"/>
      <c r="D37" s="73"/>
      <c r="E37" s="73"/>
      <c r="F37" s="7"/>
      <c r="G37" s="7"/>
      <c r="H37" s="7"/>
      <c r="I37" s="20"/>
      <c r="J37" s="20"/>
      <c r="K37" s="20"/>
      <c r="R37" s="1"/>
      <c r="S37" s="1"/>
      <c r="T37" s="8"/>
      <c r="U37" s="8"/>
      <c r="V37" s="8"/>
      <c r="W37" s="8"/>
      <c r="X37" s="8"/>
      <c r="Y37" s="8"/>
      <c r="Z37" s="8"/>
      <c r="AA37" s="8"/>
    </row>
    <row r="38" spans="1:27" ht="15.6" customHeight="1" x14ac:dyDescent="0.2">
      <c r="A38" s="111" t="s">
        <v>167</v>
      </c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</row>
    <row r="39" spans="1:27" ht="15.6" customHeight="1" x14ac:dyDescent="0.2">
      <c r="A39" s="112" t="s">
        <v>148</v>
      </c>
      <c r="B39" s="89"/>
      <c r="C39" s="59" t="s">
        <v>149</v>
      </c>
      <c r="D39" s="60"/>
      <c r="E39" s="60"/>
      <c r="F39" s="60"/>
      <c r="G39" s="60"/>
      <c r="H39" s="60"/>
      <c r="I39" s="60"/>
      <c r="J39" s="61"/>
      <c r="K39" s="112" t="s">
        <v>6</v>
      </c>
      <c r="L39" s="115"/>
      <c r="M39" s="89"/>
    </row>
    <row r="40" spans="1:27" ht="15.6" customHeight="1" x14ac:dyDescent="0.2">
      <c r="A40" s="113"/>
      <c r="B40" s="114"/>
      <c r="C40" s="60" t="s">
        <v>146</v>
      </c>
      <c r="D40" s="60"/>
      <c r="E40" s="60"/>
      <c r="F40" s="61"/>
      <c r="G40" s="59" t="s">
        <v>147</v>
      </c>
      <c r="H40" s="60"/>
      <c r="I40" s="60"/>
      <c r="J40" s="61"/>
      <c r="K40" s="113"/>
      <c r="L40" s="116"/>
      <c r="M40" s="114"/>
    </row>
    <row r="41" spans="1:27" ht="15.6" customHeight="1" x14ac:dyDescent="0.2">
      <c r="A41" s="90"/>
      <c r="B41" s="91"/>
      <c r="C41" s="61" t="s">
        <v>144</v>
      </c>
      <c r="D41" s="58"/>
      <c r="E41" s="58" t="s">
        <v>145</v>
      </c>
      <c r="F41" s="58"/>
      <c r="G41" s="58" t="s">
        <v>144</v>
      </c>
      <c r="H41" s="58"/>
      <c r="I41" s="58" t="s">
        <v>145</v>
      </c>
      <c r="J41" s="58"/>
      <c r="K41" s="90"/>
      <c r="L41" s="117"/>
      <c r="M41" s="91"/>
    </row>
    <row r="42" spans="1:27" ht="15.6" customHeight="1" x14ac:dyDescent="0.2">
      <c r="A42" s="74" t="s">
        <v>3</v>
      </c>
      <c r="B42" s="74"/>
      <c r="C42" s="107">
        <v>2</v>
      </c>
      <c r="D42" s="108"/>
      <c r="E42" s="107">
        <v>1.5</v>
      </c>
      <c r="F42" s="108"/>
      <c r="G42" s="107">
        <v>1.5</v>
      </c>
      <c r="H42" s="108"/>
      <c r="I42" s="107">
        <v>1</v>
      </c>
      <c r="J42" s="108"/>
      <c r="K42" s="15"/>
      <c r="M42" s="16"/>
    </row>
    <row r="43" spans="1:27" ht="15.6" customHeight="1" x14ac:dyDescent="0.2">
      <c r="A43" s="74"/>
      <c r="B43" s="74"/>
      <c r="C43" s="109" t="s">
        <v>230</v>
      </c>
      <c r="D43" s="110"/>
      <c r="E43" s="109" t="s">
        <v>168</v>
      </c>
      <c r="F43" s="110"/>
      <c r="G43" s="109" t="s">
        <v>168</v>
      </c>
      <c r="H43" s="110"/>
      <c r="I43" s="109" t="s">
        <v>231</v>
      </c>
      <c r="J43" s="110"/>
      <c r="K43" s="15"/>
      <c r="M43" s="16"/>
    </row>
    <row r="44" spans="1:27" ht="15.6" customHeight="1" x14ac:dyDescent="0.2">
      <c r="A44" s="58" t="s">
        <v>4</v>
      </c>
      <c r="B44" s="58"/>
      <c r="C44" s="107">
        <v>1.5</v>
      </c>
      <c r="D44" s="108"/>
      <c r="E44" s="107">
        <v>1</v>
      </c>
      <c r="F44" s="108"/>
      <c r="G44" s="107">
        <v>1</v>
      </c>
      <c r="H44" s="108"/>
      <c r="I44" s="107">
        <v>0.6</v>
      </c>
      <c r="J44" s="108"/>
      <c r="K44" s="15"/>
      <c r="M44" s="16"/>
    </row>
    <row r="45" spans="1:27" ht="15.6" customHeight="1" x14ac:dyDescent="0.2">
      <c r="A45" s="58"/>
      <c r="B45" s="58"/>
      <c r="C45" s="109" t="s">
        <v>169</v>
      </c>
      <c r="D45" s="110"/>
      <c r="E45" s="109" t="s">
        <v>169</v>
      </c>
      <c r="F45" s="110"/>
      <c r="G45" s="109" t="s">
        <v>169</v>
      </c>
      <c r="H45" s="110"/>
      <c r="I45" s="109" t="s">
        <v>170</v>
      </c>
      <c r="J45" s="110"/>
      <c r="K45" s="15"/>
      <c r="M45" s="16"/>
    </row>
    <row r="46" spans="1:27" ht="15.6" customHeight="1" x14ac:dyDescent="0.2">
      <c r="A46" s="58" t="s">
        <v>5</v>
      </c>
      <c r="B46" s="58"/>
      <c r="C46" s="107">
        <v>1</v>
      </c>
      <c r="D46" s="108"/>
      <c r="E46" s="107">
        <v>0.6</v>
      </c>
      <c r="F46" s="108"/>
      <c r="G46" s="107">
        <v>0.6</v>
      </c>
      <c r="H46" s="108"/>
      <c r="I46" s="107">
        <v>0.4</v>
      </c>
      <c r="J46" s="108"/>
      <c r="K46" s="15"/>
      <c r="M46" s="16"/>
    </row>
    <row r="47" spans="1:27" ht="15.6" customHeight="1" x14ac:dyDescent="0.2">
      <c r="A47" s="58"/>
      <c r="B47" s="58"/>
      <c r="C47" s="109" t="s">
        <v>170</v>
      </c>
      <c r="D47" s="110"/>
      <c r="E47" s="109" t="s">
        <v>232</v>
      </c>
      <c r="F47" s="110"/>
      <c r="G47" s="109" t="s">
        <v>170</v>
      </c>
      <c r="H47" s="110"/>
      <c r="I47" s="109" t="s">
        <v>233</v>
      </c>
      <c r="J47" s="110"/>
      <c r="K47" s="17"/>
      <c r="L47" s="13"/>
      <c r="M47" s="18"/>
    </row>
    <row r="48" spans="1:27" ht="15.75" customHeight="1" x14ac:dyDescent="0.2">
      <c r="A48" s="63" t="s">
        <v>150</v>
      </c>
      <c r="B48" s="63"/>
      <c r="C48" s="63"/>
      <c r="D48" s="63"/>
      <c r="E48" s="63"/>
      <c r="F48" s="7"/>
      <c r="G48" s="7"/>
      <c r="H48" s="7"/>
      <c r="I48" s="20"/>
      <c r="J48" s="20"/>
      <c r="K48" s="20"/>
      <c r="R48" s="1"/>
      <c r="S48" s="1"/>
      <c r="T48" s="8"/>
      <c r="U48" s="8"/>
      <c r="V48" s="8"/>
      <c r="W48" s="8"/>
      <c r="X48" s="8"/>
      <c r="Y48" s="8"/>
      <c r="Z48" s="8"/>
      <c r="AA48" s="8"/>
    </row>
    <row r="49" spans="1:27" s="12" customFormat="1" ht="15.15" customHeight="1" x14ac:dyDescent="0.2">
      <c r="B49" s="100" t="s">
        <v>234</v>
      </c>
      <c r="C49" s="100"/>
      <c r="D49" s="104" t="s">
        <v>144</v>
      </c>
      <c r="E49" s="104"/>
      <c r="F49" s="105" t="s">
        <v>128</v>
      </c>
      <c r="G49" s="106"/>
      <c r="I49" s="20"/>
      <c r="J49" s="20"/>
      <c r="R49" s="21"/>
      <c r="S49" s="21"/>
      <c r="T49" s="31"/>
      <c r="U49" s="31"/>
      <c r="V49" s="31"/>
      <c r="W49" s="31"/>
      <c r="X49" s="31"/>
      <c r="Y49" s="31"/>
      <c r="Z49" s="31"/>
      <c r="AA49" s="31"/>
    </row>
    <row r="50" spans="1:27" s="12" customFormat="1" ht="15.15" customHeight="1" x14ac:dyDescent="0.2">
      <c r="B50" s="100" t="s">
        <v>48</v>
      </c>
      <c r="C50" s="100"/>
      <c r="D50" s="104" t="s">
        <v>129</v>
      </c>
      <c r="E50" s="104"/>
      <c r="R50" s="21"/>
      <c r="S50" s="21"/>
      <c r="T50" s="31"/>
      <c r="U50" s="31"/>
      <c r="V50" s="31"/>
      <c r="W50" s="31"/>
      <c r="X50" s="31"/>
      <c r="Y50" s="31"/>
      <c r="Z50" s="31"/>
      <c r="AA50" s="31"/>
    </row>
    <row r="51" spans="1:27" s="12" customFormat="1" ht="15.15" customHeight="1" x14ac:dyDescent="0.2">
      <c r="B51" s="100" t="s">
        <v>49</v>
      </c>
      <c r="C51" s="100"/>
      <c r="D51" s="102">
        <v>1.5</v>
      </c>
      <c r="E51" s="102"/>
      <c r="R51" s="21"/>
      <c r="S51" s="21"/>
      <c r="T51" s="31"/>
      <c r="U51" s="31"/>
      <c r="V51" s="31"/>
      <c r="W51" s="31"/>
      <c r="X51" s="31"/>
      <c r="Y51" s="31"/>
      <c r="Z51" s="31"/>
      <c r="AA51" s="31"/>
    </row>
    <row r="52" spans="1:27" s="12" customFormat="1" ht="15.15" customHeight="1" x14ac:dyDescent="0.2">
      <c r="B52" s="100" t="s">
        <v>50</v>
      </c>
      <c r="C52" s="100"/>
      <c r="D52" s="103">
        <f>D51*0.5</f>
        <v>0.75</v>
      </c>
      <c r="E52" s="103"/>
      <c r="R52" s="21"/>
      <c r="S52" s="21"/>
      <c r="T52" s="31"/>
      <c r="U52" s="31"/>
      <c r="V52" s="31"/>
      <c r="W52" s="31"/>
      <c r="X52" s="31"/>
      <c r="Y52" s="31"/>
      <c r="Z52" s="31"/>
      <c r="AA52" s="31"/>
    </row>
    <row r="53" spans="1:27" ht="15.9" customHeight="1" x14ac:dyDescent="0.2">
      <c r="A53" s="54" t="s">
        <v>151</v>
      </c>
      <c r="B53" s="54"/>
      <c r="C53" s="54"/>
      <c r="D53" s="54"/>
      <c r="E53" s="54"/>
      <c r="R53" s="1"/>
      <c r="S53" s="1"/>
      <c r="T53" s="8"/>
      <c r="U53" s="8"/>
      <c r="V53" s="8"/>
      <c r="W53" s="8"/>
      <c r="X53" s="8"/>
      <c r="Y53" s="8"/>
      <c r="Z53" s="8"/>
      <c r="AA53" s="8"/>
    </row>
    <row r="54" spans="1:27" ht="15.9" customHeight="1" x14ac:dyDescent="0.2">
      <c r="B54" s="58" t="s">
        <v>17</v>
      </c>
      <c r="C54" s="77" t="s">
        <v>51</v>
      </c>
      <c r="D54" s="77" t="s">
        <v>134</v>
      </c>
      <c r="E54" s="77" t="s">
        <v>135</v>
      </c>
      <c r="F54" s="30"/>
      <c r="G54" s="30"/>
      <c r="R54" s="1"/>
      <c r="S54" s="1"/>
      <c r="T54" s="8"/>
      <c r="U54" s="8"/>
      <c r="V54" s="8"/>
      <c r="W54" s="8"/>
      <c r="X54" s="8"/>
      <c r="Y54" s="8"/>
      <c r="Z54" s="8"/>
      <c r="AA54" s="8"/>
    </row>
    <row r="55" spans="1:27" ht="15.9" customHeight="1" x14ac:dyDescent="0.2">
      <c r="B55" s="58"/>
      <c r="C55" s="79"/>
      <c r="D55" s="79"/>
      <c r="E55" s="79"/>
      <c r="F55" s="30"/>
      <c r="G55" s="30"/>
      <c r="H55" s="23"/>
      <c r="I55" s="23"/>
      <c r="J55" s="23"/>
      <c r="R55" s="1"/>
      <c r="S55" s="1"/>
      <c r="T55" s="8"/>
      <c r="U55" s="8"/>
      <c r="V55" s="8"/>
      <c r="W55" s="8"/>
      <c r="X55" s="8"/>
      <c r="Y55" s="8"/>
      <c r="Z55" s="8"/>
      <c r="AA55" s="8"/>
    </row>
    <row r="56" spans="1:27" ht="15.9" customHeight="1" x14ac:dyDescent="0.2">
      <c r="B56" s="49" t="s">
        <v>133</v>
      </c>
      <c r="C56" s="19">
        <v>110</v>
      </c>
      <c r="D56" s="32">
        <f>C56*9.8/1000</f>
        <v>1.0780000000000001</v>
      </c>
      <c r="E56" s="3">
        <f>D56*(D51+D52)</f>
        <v>2.4255</v>
      </c>
      <c r="F56" s="48"/>
      <c r="G56" s="1"/>
      <c r="H56" s="23"/>
      <c r="I56" s="23"/>
      <c r="J56" s="23"/>
      <c r="K56" s="33"/>
      <c r="L56" s="33"/>
      <c r="M56" s="33"/>
      <c r="N56" s="33"/>
      <c r="O56" s="33"/>
      <c r="P56" s="33"/>
      <c r="R56" s="1"/>
      <c r="S56" s="1"/>
      <c r="T56" s="8"/>
      <c r="U56" s="8"/>
      <c r="V56" s="8"/>
      <c r="W56" s="8"/>
      <c r="X56" s="9"/>
      <c r="Y56" s="9"/>
      <c r="Z56" s="8"/>
      <c r="AA56" s="8"/>
    </row>
    <row r="57" spans="1:27" ht="15.9" customHeight="1" x14ac:dyDescent="0.2">
      <c r="A57" s="63" t="s">
        <v>54</v>
      </c>
      <c r="B57" s="63"/>
      <c r="C57" s="63"/>
      <c r="D57" s="1"/>
      <c r="E57" s="48"/>
      <c r="F57" s="48"/>
      <c r="G57" s="34"/>
      <c r="H57" s="34"/>
      <c r="I57" s="34"/>
      <c r="J57" s="34"/>
      <c r="K57" s="34"/>
      <c r="L57" s="34"/>
      <c r="M57" s="34"/>
      <c r="N57" s="34"/>
      <c r="O57" s="34"/>
      <c r="P57" s="34"/>
      <c r="R57" s="1"/>
      <c r="S57" s="1"/>
      <c r="T57" s="8"/>
      <c r="U57" s="8"/>
      <c r="V57" s="9"/>
      <c r="W57" s="9"/>
      <c r="X57" s="8"/>
      <c r="Y57" s="8"/>
      <c r="Z57" s="8"/>
      <c r="AA57" s="8"/>
    </row>
    <row r="58" spans="1:27" ht="15.9" customHeight="1" x14ac:dyDescent="0.2">
      <c r="B58" s="100" t="s">
        <v>235</v>
      </c>
      <c r="C58" s="100"/>
      <c r="D58" s="4">
        <v>20</v>
      </c>
      <c r="E58" s="23"/>
      <c r="F58" s="23"/>
      <c r="G58" s="23"/>
      <c r="H58" s="34"/>
      <c r="I58" s="34"/>
      <c r="J58" s="34"/>
      <c r="K58" s="34"/>
      <c r="L58" s="34"/>
      <c r="M58" s="34"/>
      <c r="N58" s="34"/>
      <c r="O58" s="34"/>
      <c r="P58" s="34"/>
      <c r="R58" s="1"/>
      <c r="S58" s="1"/>
      <c r="T58" s="8"/>
      <c r="U58" s="8"/>
      <c r="V58" s="9"/>
      <c r="W58" s="9"/>
      <c r="X58" s="9"/>
      <c r="Y58" s="9"/>
      <c r="Z58" s="8"/>
      <c r="AA58" s="8"/>
    </row>
    <row r="59" spans="1:27" ht="15.9" customHeight="1" x14ac:dyDescent="0.2">
      <c r="B59" s="100" t="s">
        <v>55</v>
      </c>
      <c r="C59" s="100"/>
      <c r="D59" s="4">
        <v>30</v>
      </c>
      <c r="E59" s="23"/>
      <c r="F59" s="23"/>
      <c r="G59" s="23"/>
      <c r="H59" s="34"/>
      <c r="I59" s="34"/>
      <c r="J59" s="34"/>
      <c r="K59" s="34"/>
      <c r="L59" s="34"/>
      <c r="M59" s="34"/>
      <c r="N59" s="34"/>
      <c r="O59" s="34"/>
      <c r="P59" s="34"/>
      <c r="R59" s="1"/>
      <c r="S59" s="1"/>
      <c r="T59" s="8"/>
      <c r="U59" s="8"/>
      <c r="V59" s="9"/>
      <c r="W59" s="9"/>
      <c r="X59" s="8"/>
      <c r="Y59" s="8"/>
      <c r="Z59" s="8"/>
      <c r="AA59" s="8"/>
    </row>
    <row r="60" spans="1:27" ht="15.9" customHeight="1" x14ac:dyDescent="0.2">
      <c r="B60" s="100" t="s">
        <v>56</v>
      </c>
      <c r="C60" s="100"/>
      <c r="D60" s="4">
        <v>20</v>
      </c>
      <c r="E60" s="23"/>
      <c r="F60" s="23"/>
      <c r="G60" s="23"/>
      <c r="H60" s="34"/>
      <c r="I60" s="34"/>
      <c r="J60" s="34"/>
      <c r="K60" s="34"/>
      <c r="L60" s="34"/>
      <c r="M60" s="34"/>
      <c r="N60" s="34"/>
      <c r="O60" s="34"/>
      <c r="P60" s="34"/>
      <c r="R60" s="1"/>
      <c r="S60" s="1"/>
      <c r="T60" s="8"/>
      <c r="U60" s="8"/>
      <c r="V60" s="9"/>
      <c r="W60" s="9"/>
      <c r="X60" s="8"/>
      <c r="Y60" s="8"/>
      <c r="Z60" s="8"/>
      <c r="AA60" s="8"/>
    </row>
    <row r="61" spans="1:27" ht="15.9" customHeight="1" x14ac:dyDescent="0.2">
      <c r="B61" s="100" t="s">
        <v>236</v>
      </c>
      <c r="C61" s="100"/>
      <c r="D61" s="4">
        <v>20</v>
      </c>
      <c r="E61" s="1"/>
      <c r="F61" s="1"/>
      <c r="G61" s="52"/>
      <c r="H61" s="1"/>
      <c r="I61" s="1"/>
      <c r="J61" s="1"/>
      <c r="R61" s="1"/>
      <c r="S61" s="1"/>
      <c r="T61" s="8"/>
      <c r="U61" s="8"/>
      <c r="V61" s="9"/>
      <c r="W61" s="9"/>
      <c r="X61" s="8"/>
      <c r="Y61" s="8"/>
      <c r="Z61" s="8"/>
      <c r="AA61" s="8"/>
    </row>
    <row r="62" spans="1:27" ht="15.9" customHeight="1" x14ac:dyDescent="0.2">
      <c r="B62" s="100" t="s">
        <v>71</v>
      </c>
      <c r="C62" s="100"/>
      <c r="D62" s="3">
        <f>D58+D59+D60+D61</f>
        <v>90</v>
      </c>
      <c r="E62" s="1"/>
      <c r="F62" s="1"/>
      <c r="G62" s="52"/>
      <c r="H62" s="1"/>
      <c r="I62" s="1"/>
      <c r="J62" s="1"/>
      <c r="R62" s="1"/>
      <c r="S62" s="1"/>
      <c r="T62" s="8"/>
      <c r="U62" s="8"/>
      <c r="V62" s="9"/>
      <c r="W62" s="9"/>
      <c r="X62" s="8"/>
      <c r="Y62" s="8"/>
      <c r="Z62" s="8"/>
      <c r="AA62" s="8"/>
    </row>
    <row r="63" spans="1:27" ht="15.9" customHeight="1" x14ac:dyDescent="0.2">
      <c r="A63" s="63" t="s">
        <v>57</v>
      </c>
      <c r="B63" s="63"/>
      <c r="C63" s="63"/>
      <c r="D63" s="1"/>
      <c r="E63" s="48"/>
      <c r="F63" s="48"/>
      <c r="G63" s="34"/>
      <c r="H63" s="34"/>
      <c r="I63" s="34"/>
      <c r="J63" s="34"/>
      <c r="K63" s="34"/>
      <c r="L63" s="34"/>
      <c r="M63" s="34"/>
      <c r="N63" s="34"/>
      <c r="O63" s="34"/>
      <c r="P63" s="34"/>
      <c r="R63" s="1"/>
      <c r="S63" s="1"/>
      <c r="T63" s="8"/>
      <c r="U63" s="8"/>
      <c r="V63" s="9"/>
      <c r="W63" s="9"/>
      <c r="X63" s="8"/>
      <c r="Y63" s="8"/>
      <c r="Z63" s="8"/>
      <c r="AA63" s="8"/>
    </row>
    <row r="64" spans="1:27" ht="15.9" customHeight="1" x14ac:dyDescent="0.2">
      <c r="B64" s="58" t="s">
        <v>237</v>
      </c>
      <c r="C64" s="100"/>
      <c r="D64" s="4">
        <v>10</v>
      </c>
      <c r="E64" s="23"/>
      <c r="F64" s="23"/>
      <c r="G64" s="23"/>
      <c r="H64" s="34"/>
      <c r="I64" s="34"/>
      <c r="J64" s="34"/>
      <c r="K64" s="34"/>
      <c r="L64" s="34"/>
      <c r="M64" s="34"/>
      <c r="N64" s="34"/>
      <c r="O64" s="34"/>
      <c r="P64" s="34"/>
      <c r="R64" s="1"/>
      <c r="S64" s="1"/>
      <c r="T64" s="8"/>
      <c r="U64" s="8"/>
      <c r="V64" s="9"/>
      <c r="W64" s="9"/>
      <c r="X64" s="9"/>
      <c r="Y64" s="9"/>
      <c r="Z64" s="8"/>
      <c r="AA64" s="8"/>
    </row>
    <row r="65" spans="1:27" ht="15.9" customHeight="1" x14ac:dyDescent="0.2">
      <c r="B65" s="100" t="s">
        <v>238</v>
      </c>
      <c r="C65" s="100"/>
      <c r="D65" s="4">
        <v>17</v>
      </c>
      <c r="E65" s="23"/>
      <c r="F65" s="23"/>
      <c r="G65" s="23"/>
      <c r="H65" s="34"/>
      <c r="I65" s="34"/>
      <c r="J65" s="34"/>
      <c r="K65" s="34"/>
      <c r="L65" s="34"/>
      <c r="M65" s="34"/>
      <c r="N65" s="34"/>
      <c r="O65" s="34"/>
      <c r="P65" s="34"/>
      <c r="R65" s="1"/>
      <c r="S65" s="1"/>
      <c r="T65" s="8"/>
      <c r="U65" s="8"/>
      <c r="V65" s="9"/>
      <c r="W65" s="9"/>
      <c r="X65" s="8"/>
      <c r="Y65" s="8"/>
      <c r="Z65" s="8"/>
      <c r="AA65" s="8"/>
    </row>
    <row r="66" spans="1:27" ht="15.9" customHeight="1" x14ac:dyDescent="0.2">
      <c r="B66" s="100" t="s">
        <v>72</v>
      </c>
      <c r="C66" s="100"/>
      <c r="D66" s="4">
        <v>17</v>
      </c>
      <c r="E66" s="23"/>
      <c r="F66" s="23"/>
      <c r="G66" s="23"/>
      <c r="H66" s="34"/>
      <c r="I66" s="34"/>
      <c r="J66" s="34"/>
      <c r="K66" s="34"/>
      <c r="L66" s="34"/>
      <c r="M66" s="34"/>
      <c r="N66" s="34"/>
      <c r="O66" s="34"/>
      <c r="P66" s="34"/>
      <c r="R66" s="1"/>
      <c r="S66" s="1"/>
      <c r="T66" s="8"/>
      <c r="U66" s="8"/>
      <c r="V66" s="9"/>
      <c r="W66" s="9"/>
      <c r="X66" s="8"/>
      <c r="Y66" s="8"/>
      <c r="Z66" s="8"/>
      <c r="AA66" s="8"/>
    </row>
    <row r="67" spans="1:27" ht="15.9" customHeight="1" x14ac:dyDescent="0.2">
      <c r="B67" s="58" t="s">
        <v>239</v>
      </c>
      <c r="C67" s="100"/>
      <c r="D67" s="4">
        <v>10</v>
      </c>
      <c r="E67" s="1"/>
      <c r="F67" s="1"/>
      <c r="G67" s="52"/>
      <c r="H67" s="1"/>
      <c r="I67" s="1"/>
      <c r="J67" s="1"/>
      <c r="R67" s="1"/>
      <c r="S67" s="1"/>
      <c r="T67" s="8"/>
      <c r="U67" s="8"/>
      <c r="V67" s="9"/>
      <c r="W67" s="9"/>
      <c r="X67" s="8"/>
      <c r="Y67" s="8"/>
      <c r="Z67" s="8"/>
      <c r="AA67" s="8"/>
    </row>
    <row r="68" spans="1:27" ht="15.9" customHeight="1" x14ac:dyDescent="0.2">
      <c r="B68" s="100" t="s">
        <v>240</v>
      </c>
      <c r="C68" s="100"/>
      <c r="D68" s="3">
        <f>D64+D65+D66+D67</f>
        <v>54</v>
      </c>
      <c r="E68" s="1"/>
      <c r="F68" s="1"/>
      <c r="G68" s="52"/>
      <c r="H68" s="1"/>
      <c r="I68" s="1"/>
      <c r="J68" s="1"/>
      <c r="R68" s="1"/>
      <c r="S68" s="1"/>
      <c r="T68" s="8"/>
      <c r="U68" s="8"/>
      <c r="V68" s="9"/>
      <c r="W68" s="9"/>
      <c r="X68" s="8"/>
      <c r="Y68" s="8"/>
      <c r="Z68" s="8"/>
      <c r="AA68" s="8"/>
    </row>
    <row r="69" spans="1:27" ht="15.9" customHeight="1" x14ac:dyDescent="0.2">
      <c r="B69" s="21"/>
      <c r="C69" s="21"/>
      <c r="D69" s="1"/>
      <c r="E69" s="1"/>
      <c r="F69" s="1"/>
      <c r="G69" s="52"/>
      <c r="H69" s="1"/>
      <c r="I69" s="1"/>
      <c r="J69" s="1"/>
      <c r="R69" s="1"/>
      <c r="S69" s="1"/>
      <c r="T69" s="8"/>
      <c r="U69" s="8"/>
      <c r="V69" s="9"/>
      <c r="W69" s="9"/>
      <c r="X69" s="8"/>
      <c r="Y69" s="8"/>
      <c r="Z69" s="8"/>
      <c r="AA69" s="8"/>
    </row>
    <row r="70" spans="1:27" ht="15.9" customHeight="1" x14ac:dyDescent="0.2">
      <c r="A70" s="54" t="s">
        <v>58</v>
      </c>
      <c r="B70" s="54"/>
      <c r="C70" s="54"/>
      <c r="D70" s="1"/>
      <c r="E70" s="1"/>
      <c r="F70" s="1"/>
      <c r="G70" s="52"/>
      <c r="H70" s="1"/>
      <c r="I70" s="1"/>
      <c r="J70" s="1"/>
      <c r="R70" s="1"/>
      <c r="S70" s="1"/>
      <c r="T70" s="8"/>
      <c r="U70" s="8"/>
      <c r="V70" s="9"/>
      <c r="W70" s="9"/>
      <c r="X70" s="8"/>
      <c r="Y70" s="8"/>
      <c r="Z70" s="8"/>
      <c r="AA70" s="8"/>
    </row>
    <row r="71" spans="1:27" ht="15.9" customHeight="1" x14ac:dyDescent="0.2">
      <c r="B71" s="58" t="s">
        <v>241</v>
      </c>
      <c r="C71" s="100"/>
      <c r="D71" s="4">
        <v>40</v>
      </c>
      <c r="E71" s="23"/>
      <c r="F71" s="23"/>
      <c r="G71" s="23"/>
      <c r="H71" s="34"/>
      <c r="I71" s="34"/>
      <c r="J71" s="34"/>
      <c r="K71" s="34"/>
      <c r="L71" s="34"/>
      <c r="M71" s="34"/>
      <c r="N71" s="34"/>
      <c r="O71" s="34"/>
      <c r="P71" s="34"/>
      <c r="R71" s="1"/>
      <c r="S71" s="1"/>
      <c r="T71" s="8"/>
      <c r="U71" s="8"/>
      <c r="V71" s="9"/>
      <c r="W71" s="9"/>
      <c r="X71" s="9"/>
      <c r="Y71" s="9"/>
      <c r="Z71" s="8"/>
      <c r="AA71" s="8"/>
    </row>
    <row r="72" spans="1:27" ht="15.9" customHeight="1" x14ac:dyDescent="0.2">
      <c r="B72" s="100" t="s">
        <v>242</v>
      </c>
      <c r="C72" s="100"/>
      <c r="D72" s="4">
        <v>50</v>
      </c>
      <c r="E72" s="23"/>
      <c r="F72" s="23"/>
      <c r="G72" s="23"/>
      <c r="H72" s="34"/>
      <c r="I72" s="34"/>
      <c r="J72" s="34"/>
      <c r="K72" s="34"/>
      <c r="L72" s="34"/>
      <c r="M72" s="34"/>
      <c r="N72" s="34"/>
      <c r="O72" s="34"/>
      <c r="P72" s="34"/>
      <c r="R72" s="1"/>
      <c r="S72" s="1"/>
      <c r="T72" s="8"/>
      <c r="U72" s="8"/>
      <c r="V72" s="9"/>
      <c r="W72" s="9"/>
      <c r="X72" s="8"/>
      <c r="Y72" s="8"/>
      <c r="Z72" s="8"/>
      <c r="AA72" s="8"/>
    </row>
    <row r="73" spans="1:27" ht="15.9" customHeight="1" x14ac:dyDescent="0.2">
      <c r="B73" s="100" t="s">
        <v>243</v>
      </c>
      <c r="C73" s="100"/>
      <c r="D73" s="4">
        <v>67</v>
      </c>
      <c r="E73" s="23"/>
      <c r="F73" s="23"/>
      <c r="G73" s="23"/>
      <c r="H73" s="34"/>
      <c r="I73" s="34"/>
      <c r="J73" s="34"/>
      <c r="K73" s="34"/>
      <c r="L73" s="34"/>
      <c r="M73" s="34"/>
      <c r="N73" s="34"/>
      <c r="O73" s="34"/>
      <c r="P73" s="34"/>
      <c r="R73" s="1"/>
      <c r="S73" s="1"/>
      <c r="T73" s="8"/>
      <c r="U73" s="8"/>
      <c r="V73" s="9"/>
      <c r="W73" s="9"/>
      <c r="X73" s="8"/>
      <c r="Y73" s="8"/>
      <c r="Z73" s="8"/>
      <c r="AA73" s="8"/>
    </row>
    <row r="74" spans="1:27" ht="15.9" customHeight="1" x14ac:dyDescent="0.2">
      <c r="A74" s="101" t="s">
        <v>244</v>
      </c>
      <c r="B74" s="101"/>
      <c r="C74" s="101"/>
      <c r="D74" s="101"/>
      <c r="E74" s="101"/>
      <c r="F74" s="101"/>
      <c r="G74" s="101"/>
      <c r="H74" s="101"/>
      <c r="I74" s="101"/>
      <c r="J74" s="101"/>
      <c r="K74" s="34"/>
      <c r="L74" s="34"/>
      <c r="M74" s="34"/>
      <c r="N74" s="34"/>
      <c r="O74" s="34"/>
      <c r="P74" s="34"/>
      <c r="R74" s="1"/>
      <c r="S74" s="1"/>
      <c r="T74" s="8"/>
      <c r="U74" s="8"/>
      <c r="V74" s="9"/>
      <c r="W74" s="9"/>
      <c r="X74" s="8"/>
      <c r="Y74" s="8"/>
      <c r="Z74" s="8"/>
      <c r="AA74" s="8"/>
    </row>
    <row r="75" spans="1:27" ht="15.9" customHeight="1" x14ac:dyDescent="0.2">
      <c r="A75" s="99" t="s">
        <v>126</v>
      </c>
      <c r="B75" s="99"/>
      <c r="C75" s="99"/>
      <c r="D75" s="99"/>
      <c r="E75" s="99"/>
      <c r="F75" s="99"/>
      <c r="G75" s="99"/>
      <c r="H75" s="99"/>
      <c r="I75" s="99"/>
      <c r="J75" s="99"/>
      <c r="R75" s="1"/>
      <c r="S75" s="1"/>
      <c r="T75" s="8"/>
      <c r="U75" s="8"/>
      <c r="V75" s="9"/>
      <c r="W75" s="9"/>
      <c r="X75" s="8"/>
      <c r="Y75" s="8"/>
      <c r="Z75" s="8"/>
      <c r="AA75" s="8"/>
    </row>
    <row r="76" spans="1:27" ht="15.9" customHeight="1" x14ac:dyDescent="0.2">
      <c r="A76" s="54" t="s">
        <v>59</v>
      </c>
      <c r="B76" s="54"/>
      <c r="C76" s="54"/>
      <c r="D76" s="1"/>
      <c r="E76" s="1"/>
      <c r="F76" s="1"/>
      <c r="G76" s="52"/>
      <c r="H76" s="1"/>
      <c r="I76" s="1"/>
      <c r="J76" s="1"/>
      <c r="R76" s="1"/>
      <c r="S76" s="1"/>
      <c r="T76" s="8"/>
      <c r="U76" s="8"/>
      <c r="V76" s="9"/>
      <c r="W76" s="9"/>
      <c r="X76" s="8"/>
      <c r="Y76" s="8"/>
      <c r="Z76" s="8"/>
      <c r="AA76" s="8"/>
    </row>
    <row r="77" spans="1:27" ht="15.9" customHeight="1" x14ac:dyDescent="0.2">
      <c r="B77" s="96" t="s">
        <v>245</v>
      </c>
      <c r="C77" s="97"/>
      <c r="D77" s="97"/>
      <c r="E77" s="97"/>
      <c r="F77" s="97"/>
      <c r="G77" s="97"/>
      <c r="H77" s="98"/>
      <c r="I77" s="3">
        <f>E56*D60/(D59+D60)</f>
        <v>0.97019999999999995</v>
      </c>
      <c r="J77" s="2" t="s">
        <v>246</v>
      </c>
      <c r="R77" s="1"/>
      <c r="S77" s="1"/>
      <c r="T77" s="8"/>
      <c r="U77" s="8"/>
      <c r="V77" s="9"/>
      <c r="W77" s="9"/>
      <c r="X77" s="8"/>
      <c r="Y77" s="8"/>
      <c r="Z77" s="8"/>
      <c r="AA77" s="8"/>
    </row>
    <row r="78" spans="1:27" ht="15.9" customHeight="1" x14ac:dyDescent="0.2">
      <c r="A78" s="54" t="s">
        <v>60</v>
      </c>
      <c r="B78" s="54"/>
      <c r="C78" s="54"/>
      <c r="D78" s="1"/>
      <c r="E78" s="1"/>
      <c r="F78" s="1"/>
      <c r="G78" s="52"/>
      <c r="H78" s="1"/>
      <c r="I78" s="1"/>
      <c r="J78" s="1"/>
      <c r="R78" s="1"/>
      <c r="S78" s="1"/>
      <c r="T78" s="8"/>
      <c r="U78" s="8"/>
      <c r="V78" s="9"/>
      <c r="W78" s="9"/>
      <c r="X78" s="8"/>
      <c r="Y78" s="8"/>
      <c r="Z78" s="8"/>
      <c r="AA78" s="8"/>
    </row>
    <row r="79" spans="1:27" ht="15.9" customHeight="1" x14ac:dyDescent="0.2">
      <c r="B79" s="96" t="s">
        <v>247</v>
      </c>
      <c r="C79" s="97"/>
      <c r="D79" s="97"/>
      <c r="E79" s="97"/>
      <c r="F79" s="97"/>
      <c r="G79" s="97"/>
      <c r="H79" s="98"/>
      <c r="I79" s="3">
        <f>I77*(D64+D65)/D68</f>
        <v>0.48509999999999998</v>
      </c>
      <c r="J79" s="2" t="s">
        <v>127</v>
      </c>
      <c r="R79" s="1"/>
      <c r="S79" s="1"/>
      <c r="T79" s="8"/>
      <c r="U79" s="8"/>
      <c r="V79" s="9"/>
      <c r="W79" s="9"/>
      <c r="X79" s="8"/>
      <c r="Y79" s="8"/>
      <c r="Z79" s="8"/>
      <c r="AA79" s="8"/>
    </row>
    <row r="80" spans="1:27" ht="15.9" customHeight="1" x14ac:dyDescent="0.2">
      <c r="A80" s="54" t="s">
        <v>61</v>
      </c>
      <c r="B80" s="54"/>
      <c r="C80" s="54"/>
      <c r="D80" s="1"/>
      <c r="E80" s="1"/>
      <c r="F80" s="1"/>
      <c r="G80" s="52"/>
      <c r="H80" s="1"/>
      <c r="I80" s="1"/>
      <c r="J80" s="1"/>
      <c r="R80" s="1"/>
      <c r="S80" s="1"/>
      <c r="T80" s="8"/>
      <c r="U80" s="8"/>
      <c r="V80" s="9"/>
      <c r="W80" s="9"/>
      <c r="X80" s="8"/>
      <c r="Y80" s="8"/>
      <c r="Z80" s="8"/>
      <c r="AA80" s="8"/>
    </row>
  </sheetData>
  <sheetProtection formatCells="0" selectLockedCells="1" selectUnlockedCells="1"/>
  <mergeCells count="89">
    <mergeCell ref="L30:O30"/>
    <mergeCell ref="A1:J1"/>
    <mergeCell ref="Q1:X1"/>
    <mergeCell ref="Q14:Q15"/>
    <mergeCell ref="R14:R15"/>
    <mergeCell ref="S14:T14"/>
    <mergeCell ref="U14:V14"/>
    <mergeCell ref="W14:X14"/>
    <mergeCell ref="Y14:Z14"/>
    <mergeCell ref="L26:O26"/>
    <mergeCell ref="L27:O27"/>
    <mergeCell ref="L28:O28"/>
    <mergeCell ref="L29:O29"/>
    <mergeCell ref="A37:E37"/>
    <mergeCell ref="A38:M38"/>
    <mergeCell ref="A39:B41"/>
    <mergeCell ref="C39:J39"/>
    <mergeCell ref="K39:M41"/>
    <mergeCell ref="C40:F40"/>
    <mergeCell ref="G40:J40"/>
    <mergeCell ref="C41:D41"/>
    <mergeCell ref="E41:F41"/>
    <mergeCell ref="G41:H41"/>
    <mergeCell ref="I41:J41"/>
    <mergeCell ref="A42:B43"/>
    <mergeCell ref="C42:D42"/>
    <mergeCell ref="E42:F42"/>
    <mergeCell ref="G42:H42"/>
    <mergeCell ref="I42:J42"/>
    <mergeCell ref="C43:D43"/>
    <mergeCell ref="E43:F43"/>
    <mergeCell ref="G43:H43"/>
    <mergeCell ref="I43:J43"/>
    <mergeCell ref="A44:B45"/>
    <mergeCell ref="C44:D44"/>
    <mergeCell ref="E44:F44"/>
    <mergeCell ref="G44:H44"/>
    <mergeCell ref="I44:J44"/>
    <mergeCell ref="C45:D45"/>
    <mergeCell ref="E45:F45"/>
    <mergeCell ref="G45:H45"/>
    <mergeCell ref="I45:J45"/>
    <mergeCell ref="A46:B47"/>
    <mergeCell ref="C46:D46"/>
    <mergeCell ref="E46:F46"/>
    <mergeCell ref="G46:H46"/>
    <mergeCell ref="I46:J46"/>
    <mergeCell ref="C47:D47"/>
    <mergeCell ref="E47:F47"/>
    <mergeCell ref="G47:H47"/>
    <mergeCell ref="I47:J47"/>
    <mergeCell ref="A48:E48"/>
    <mergeCell ref="B49:C49"/>
    <mergeCell ref="D49:E49"/>
    <mergeCell ref="F49:G49"/>
    <mergeCell ref="B50:C50"/>
    <mergeCell ref="D50:E50"/>
    <mergeCell ref="B62:C62"/>
    <mergeCell ref="B51:C51"/>
    <mergeCell ref="D51:E51"/>
    <mergeCell ref="B52:C52"/>
    <mergeCell ref="D52:E52"/>
    <mergeCell ref="A53:E53"/>
    <mergeCell ref="B54:B55"/>
    <mergeCell ref="C54:C55"/>
    <mergeCell ref="D54:D55"/>
    <mergeCell ref="E54:E55"/>
    <mergeCell ref="A57:C57"/>
    <mergeCell ref="B58:C58"/>
    <mergeCell ref="B59:C59"/>
    <mergeCell ref="B60:C60"/>
    <mergeCell ref="B61:C61"/>
    <mergeCell ref="A75:J75"/>
    <mergeCell ref="A63:C63"/>
    <mergeCell ref="B64:C64"/>
    <mergeCell ref="B65:C65"/>
    <mergeCell ref="B66:C66"/>
    <mergeCell ref="B67:C67"/>
    <mergeCell ref="B68:C68"/>
    <mergeCell ref="A70:C70"/>
    <mergeCell ref="B71:C71"/>
    <mergeCell ref="B72:C72"/>
    <mergeCell ref="B73:C73"/>
    <mergeCell ref="A74:J74"/>
    <mergeCell ref="A76:C76"/>
    <mergeCell ref="B77:H77"/>
    <mergeCell ref="A78:C78"/>
    <mergeCell ref="B79:H79"/>
    <mergeCell ref="A80:C80"/>
  </mergeCells>
  <phoneticPr fontId="2"/>
  <pageMargins left="0.25" right="0.25" top="0.44" bottom="0.42" header="0.3" footer="0.19"/>
  <pageSetup paperSize="9" orientation="landscape" horizontalDpi="4294967293" verticalDpi="300" r:id="rId1"/>
  <headerFooter alignWithMargins="0">
    <oddFooter>&amp;P ページ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11"/>
  </sheetPr>
  <dimension ref="A1:AA101"/>
  <sheetViews>
    <sheetView view="pageBreakPreview" topLeftCell="A85" zoomScaleNormal="100" workbookViewId="0">
      <selection activeCell="A95" sqref="A95:XFD669"/>
    </sheetView>
  </sheetViews>
  <sheetFormatPr defaultRowHeight="13.2" x14ac:dyDescent="0.2"/>
  <cols>
    <col min="1" max="23" width="8.77734375" customWidth="1"/>
  </cols>
  <sheetData>
    <row r="1" spans="1:27" ht="21.75" customHeight="1" x14ac:dyDescent="0.2">
      <c r="A1" s="101" t="s">
        <v>139</v>
      </c>
      <c r="B1" s="101"/>
      <c r="C1" s="101"/>
      <c r="D1" s="101"/>
      <c r="E1" s="101"/>
      <c r="F1" s="101"/>
      <c r="G1" s="101"/>
      <c r="H1" s="101"/>
      <c r="I1" s="101"/>
      <c r="J1" s="101"/>
      <c r="L1" s="50"/>
      <c r="M1" s="50"/>
      <c r="N1" s="50"/>
      <c r="O1" s="50"/>
      <c r="P1" s="50"/>
      <c r="Q1" s="50" t="s">
        <v>44</v>
      </c>
      <c r="R1" s="50"/>
      <c r="S1" s="50"/>
    </row>
    <row r="2" spans="1:27" ht="15.9" customHeight="1" x14ac:dyDescent="0.2">
      <c r="Q2" s="7"/>
      <c r="R2" s="7"/>
      <c r="S2" s="7"/>
    </row>
    <row r="3" spans="1:27" ht="15.9" customHeight="1" x14ac:dyDescent="0.2">
      <c r="Q3" s="1"/>
      <c r="R3" s="1"/>
      <c r="S3" s="1"/>
      <c r="T3" s="1"/>
      <c r="U3" s="1"/>
      <c r="V3" s="1"/>
      <c r="W3" s="1"/>
    </row>
    <row r="4" spans="1:27" ht="15.9" customHeight="1" x14ac:dyDescent="0.2">
      <c r="Q4" s="1"/>
      <c r="R4" s="1"/>
      <c r="S4" s="1"/>
      <c r="T4" s="1"/>
      <c r="U4" s="1"/>
      <c r="V4" s="1"/>
      <c r="W4" s="1"/>
    </row>
    <row r="5" spans="1:27" ht="15.9" customHeight="1" x14ac:dyDescent="0.2">
      <c r="Q5" s="1"/>
      <c r="R5" s="1"/>
      <c r="S5" s="1"/>
      <c r="T5" s="1"/>
      <c r="U5" s="1"/>
      <c r="V5" s="1"/>
      <c r="W5" s="1"/>
    </row>
    <row r="6" spans="1:27" ht="15.9" customHeight="1" x14ac:dyDescent="0.2">
      <c r="Q6" s="1"/>
      <c r="R6" s="1"/>
      <c r="S6" s="1"/>
      <c r="T6" s="1"/>
      <c r="U6" s="1"/>
      <c r="V6" s="1"/>
      <c r="W6" s="1"/>
    </row>
    <row r="7" spans="1:27" ht="15.9" customHeight="1" x14ac:dyDescent="0.2">
      <c r="Q7" s="1"/>
      <c r="R7" s="1"/>
      <c r="S7" s="1"/>
      <c r="T7" s="1"/>
      <c r="U7" s="1"/>
      <c r="V7" s="1"/>
      <c r="W7" s="1"/>
    </row>
    <row r="8" spans="1:27" ht="15.9" customHeight="1" x14ac:dyDescent="0.2">
      <c r="Q8" s="1"/>
      <c r="R8" s="1"/>
      <c r="S8" s="1"/>
      <c r="T8" s="1"/>
      <c r="U8" s="1"/>
      <c r="V8" s="1"/>
      <c r="W8" s="1"/>
    </row>
    <row r="9" spans="1:27" ht="15.9" customHeight="1" x14ac:dyDescent="0.2">
      <c r="Q9" s="1"/>
      <c r="R9" s="1"/>
      <c r="S9" s="1"/>
      <c r="T9" s="1"/>
      <c r="U9" s="1"/>
      <c r="V9" s="1"/>
      <c r="W9" s="1"/>
    </row>
    <row r="10" spans="1:27" ht="15.9" customHeight="1" x14ac:dyDescent="0.2">
      <c r="Q10" s="7"/>
      <c r="R10" s="7"/>
      <c r="S10" s="7"/>
      <c r="T10" s="7"/>
      <c r="U10" s="7"/>
      <c r="V10" s="7"/>
    </row>
    <row r="11" spans="1:27" ht="15.9" customHeight="1" x14ac:dyDescent="0.2">
      <c r="Q11" s="47"/>
      <c r="R11" s="47"/>
      <c r="S11" s="47"/>
      <c r="T11" s="47"/>
      <c r="U11" s="47"/>
      <c r="V11" s="47"/>
    </row>
    <row r="12" spans="1:27" ht="15.9" customHeight="1" x14ac:dyDescent="0.2"/>
    <row r="13" spans="1:27" ht="15.9" customHeight="1" x14ac:dyDescent="0.2">
      <c r="Q13" s="7"/>
      <c r="R13" s="7"/>
      <c r="S13" s="7"/>
    </row>
    <row r="14" spans="1:27" ht="15.9" customHeight="1" x14ac:dyDescent="0.2">
      <c r="Q14" s="126"/>
      <c r="R14" s="126"/>
      <c r="S14" s="116"/>
      <c r="T14" s="116"/>
      <c r="U14" s="127"/>
      <c r="V14" s="127"/>
      <c r="W14" s="116"/>
      <c r="X14" s="116"/>
      <c r="Y14" s="116"/>
      <c r="Z14" s="116"/>
      <c r="AA14" s="1"/>
    </row>
    <row r="15" spans="1:27" ht="15.9" customHeight="1" x14ac:dyDescent="0.2">
      <c r="Q15" s="126"/>
      <c r="R15" s="126"/>
      <c r="S15" s="1"/>
      <c r="T15" s="1"/>
      <c r="U15" s="1"/>
      <c r="V15" s="1"/>
      <c r="W15" s="1"/>
      <c r="X15" s="1"/>
      <c r="Y15" s="1"/>
      <c r="Z15" s="1"/>
    </row>
    <row r="16" spans="1:27" ht="15.9" customHeight="1" x14ac:dyDescent="0.2">
      <c r="Q16" s="48"/>
      <c r="R16" s="48"/>
      <c r="S16" s="1"/>
      <c r="T16" s="1"/>
      <c r="U16" s="1"/>
      <c r="V16" s="1"/>
      <c r="W16" s="1"/>
      <c r="X16" s="1"/>
      <c r="Y16" s="1"/>
      <c r="Z16" s="1"/>
    </row>
    <row r="17" spans="12:26" ht="15.9" customHeight="1" x14ac:dyDescent="0.2">
      <c r="Q17" s="48"/>
      <c r="R17" s="48"/>
      <c r="S17" s="1"/>
      <c r="T17" s="1"/>
      <c r="U17" s="1"/>
      <c r="V17" s="1"/>
      <c r="W17" s="1"/>
      <c r="X17" s="1"/>
      <c r="Y17" s="1"/>
      <c r="Z17" s="1"/>
    </row>
    <row r="18" spans="12:26" ht="15.9" customHeight="1" x14ac:dyDescent="0.2">
      <c r="Q18" s="48"/>
      <c r="R18" s="48"/>
      <c r="S18" s="1"/>
      <c r="T18" s="1"/>
      <c r="U18" s="1"/>
      <c r="V18" s="1"/>
      <c r="W18" s="1"/>
      <c r="X18" s="1"/>
      <c r="Y18" s="1"/>
      <c r="Z18" s="1"/>
    </row>
    <row r="19" spans="12:26" ht="15.9" customHeight="1" x14ac:dyDescent="0.2">
      <c r="Q19" s="48"/>
      <c r="R19" s="48"/>
      <c r="S19" s="1"/>
      <c r="T19" s="1"/>
      <c r="U19" s="1"/>
      <c r="V19" s="1"/>
      <c r="W19" s="1"/>
      <c r="X19" s="1"/>
      <c r="Y19" s="1"/>
      <c r="Z19" s="1"/>
    </row>
    <row r="20" spans="12:26" ht="15.9" customHeight="1" x14ac:dyDescent="0.2">
      <c r="Q20" s="48"/>
      <c r="R20" s="48"/>
      <c r="S20" s="1"/>
      <c r="T20" s="1"/>
      <c r="U20" s="1"/>
      <c r="V20" s="1"/>
      <c r="W20" s="1"/>
      <c r="X20" s="1"/>
      <c r="Y20" s="1"/>
      <c r="Z20" s="1"/>
    </row>
    <row r="21" spans="12:26" ht="15.9" customHeight="1" x14ac:dyDescent="0.2">
      <c r="Q21" s="48"/>
      <c r="R21" s="48"/>
      <c r="S21" s="1"/>
      <c r="T21" s="1"/>
      <c r="U21" s="1"/>
      <c r="V21" s="1"/>
      <c r="W21" s="1"/>
      <c r="X21" s="1"/>
      <c r="Y21" s="1"/>
      <c r="Z21" s="1"/>
    </row>
    <row r="22" spans="12:26" ht="15.9" customHeight="1" x14ac:dyDescent="0.2">
      <c r="Q22" s="48"/>
      <c r="R22" s="48"/>
      <c r="S22" s="1"/>
      <c r="T22" s="1"/>
      <c r="U22" s="1"/>
      <c r="V22" s="1"/>
      <c r="W22" s="1"/>
      <c r="X22" s="1"/>
      <c r="Y22" s="1"/>
      <c r="Z22" s="1"/>
    </row>
    <row r="23" spans="12:26" ht="15.9" customHeight="1" x14ac:dyDescent="0.2">
      <c r="Q23" s="48"/>
      <c r="R23" s="48"/>
      <c r="S23" s="1"/>
      <c r="T23" s="1"/>
      <c r="U23" s="1"/>
      <c r="V23" s="1"/>
      <c r="W23" s="1"/>
      <c r="X23" s="1"/>
      <c r="Y23" s="1"/>
      <c r="Z23" s="1"/>
    </row>
    <row r="24" spans="12:26" ht="15.9" customHeight="1" x14ac:dyDescent="0.2">
      <c r="Q24" s="48"/>
      <c r="R24" s="48"/>
      <c r="S24" s="1"/>
      <c r="T24" s="1"/>
      <c r="U24" s="1"/>
      <c r="V24" s="1"/>
      <c r="W24" s="1"/>
      <c r="X24" s="1"/>
      <c r="Y24" s="1"/>
      <c r="Z24" s="1"/>
    </row>
    <row r="25" spans="12:26" ht="15.9" customHeight="1" x14ac:dyDescent="0.2">
      <c r="Q25" s="48"/>
      <c r="R25" s="48"/>
      <c r="S25" s="1"/>
      <c r="T25" s="1"/>
      <c r="U25" s="1"/>
      <c r="V25" s="1"/>
      <c r="W25" s="1"/>
      <c r="X25" s="1"/>
      <c r="Y25" s="1"/>
      <c r="Z25" s="1"/>
    </row>
    <row r="26" spans="12:26" ht="15.9" customHeight="1" x14ac:dyDescent="0.2">
      <c r="Q26" s="48"/>
      <c r="R26" s="48"/>
      <c r="S26" s="1"/>
      <c r="T26" s="1"/>
      <c r="U26" s="1"/>
      <c r="V26" s="1"/>
      <c r="W26" s="1"/>
      <c r="X26" s="1"/>
      <c r="Y26" s="1"/>
      <c r="Z26" s="1"/>
    </row>
    <row r="27" spans="12:26" ht="15.9" customHeight="1" x14ac:dyDescent="0.2">
      <c r="L27" s="51" t="s">
        <v>45</v>
      </c>
      <c r="M27" s="51"/>
      <c r="N27" s="51"/>
      <c r="O27" s="51"/>
      <c r="Q27" s="48"/>
      <c r="R27" s="48"/>
      <c r="S27" s="1"/>
      <c r="T27" s="1"/>
      <c r="U27" s="1"/>
      <c r="V27" s="1"/>
      <c r="W27" s="1"/>
      <c r="X27" s="1"/>
      <c r="Y27" s="1"/>
      <c r="Z27" s="1"/>
    </row>
    <row r="28" spans="12:26" ht="15.9" customHeight="1" x14ac:dyDescent="0.2">
      <c r="L28" s="119" t="s">
        <v>46</v>
      </c>
      <c r="M28" s="119"/>
      <c r="N28" s="119"/>
      <c r="O28" s="119"/>
      <c r="Q28" s="48"/>
      <c r="R28" s="48"/>
      <c r="S28" s="1"/>
      <c r="T28" s="1"/>
      <c r="U28" s="1"/>
      <c r="V28" s="1"/>
      <c r="W28" s="1"/>
      <c r="X28" s="1"/>
      <c r="Y28" s="1"/>
      <c r="Z28" s="1"/>
    </row>
    <row r="29" spans="12:26" ht="15.9" customHeight="1" x14ac:dyDescent="0.2">
      <c r="L29" s="121" t="s">
        <v>248</v>
      </c>
      <c r="M29" s="121"/>
      <c r="N29" s="121"/>
      <c r="O29" s="121"/>
      <c r="Q29" s="48"/>
      <c r="R29" s="48"/>
      <c r="S29" s="1"/>
      <c r="T29" s="1"/>
      <c r="U29" s="1"/>
      <c r="V29" s="1"/>
      <c r="W29" s="1"/>
      <c r="X29" s="1"/>
      <c r="Y29" s="1"/>
      <c r="Z29" s="1"/>
    </row>
    <row r="30" spans="12:26" ht="15.9" customHeight="1" x14ac:dyDescent="0.2">
      <c r="L30" s="122" t="s">
        <v>136</v>
      </c>
      <c r="M30" s="123"/>
      <c r="N30" s="123"/>
      <c r="O30" s="124"/>
      <c r="Q30" s="48"/>
      <c r="R30" s="48"/>
      <c r="S30" s="1"/>
      <c r="T30" s="1"/>
      <c r="U30" s="1"/>
      <c r="V30" s="1"/>
      <c r="W30" s="1"/>
      <c r="X30" s="1"/>
      <c r="Y30" s="1"/>
      <c r="Z30" s="1"/>
    </row>
    <row r="31" spans="12:26" ht="15.9" customHeight="1" x14ac:dyDescent="0.2">
      <c r="Q31" s="48"/>
      <c r="R31" s="48"/>
      <c r="S31" s="1"/>
      <c r="T31" s="1"/>
      <c r="U31" s="1"/>
      <c r="V31" s="1"/>
      <c r="W31" s="1"/>
      <c r="X31" s="1"/>
      <c r="Y31" s="1"/>
      <c r="Z31" s="1"/>
    </row>
    <row r="32" spans="12:26" ht="15.9" customHeight="1" x14ac:dyDescent="0.2">
      <c r="Q32" s="48"/>
      <c r="R32" s="48"/>
      <c r="S32" s="1"/>
      <c r="T32" s="1"/>
      <c r="U32" s="1"/>
      <c r="V32" s="1"/>
      <c r="W32" s="1"/>
      <c r="X32" s="1"/>
      <c r="Y32" s="1"/>
      <c r="Z32" s="1"/>
    </row>
    <row r="33" spans="1:27" ht="15.9" customHeight="1" x14ac:dyDescent="0.2">
      <c r="Q33" s="48"/>
      <c r="R33" s="48"/>
      <c r="S33" s="1"/>
      <c r="T33" s="1"/>
      <c r="U33" s="1"/>
      <c r="V33" s="1"/>
      <c r="W33" s="1"/>
      <c r="X33" s="1"/>
      <c r="Y33" s="1"/>
      <c r="Z33" s="1"/>
    </row>
    <row r="34" spans="1:27" ht="15.9" customHeight="1" x14ac:dyDescent="0.2">
      <c r="Q34" s="48"/>
      <c r="R34" s="48"/>
      <c r="S34" s="1"/>
      <c r="T34" s="1"/>
      <c r="U34" s="1"/>
      <c r="V34" s="1"/>
      <c r="W34" s="1"/>
      <c r="X34" s="1"/>
      <c r="Y34" s="1"/>
      <c r="Z34" s="1"/>
    </row>
    <row r="35" spans="1:27" ht="15.75" customHeight="1" x14ac:dyDescent="0.2">
      <c r="A35" s="128" t="s">
        <v>137</v>
      </c>
      <c r="B35" s="128"/>
      <c r="C35" s="128"/>
      <c r="D35" s="128"/>
      <c r="E35" s="128"/>
      <c r="F35" s="7"/>
      <c r="G35" s="7"/>
      <c r="H35" s="7"/>
      <c r="I35" s="20"/>
      <c r="J35" s="20"/>
      <c r="K35" s="20"/>
      <c r="R35" s="1"/>
      <c r="S35" s="1"/>
      <c r="T35" s="8"/>
      <c r="U35" s="8"/>
      <c r="V35" s="8"/>
      <c r="W35" s="8"/>
      <c r="X35" s="8"/>
      <c r="Y35" s="8"/>
      <c r="Z35" s="8"/>
      <c r="AA35" s="8"/>
    </row>
    <row r="36" spans="1:27" ht="15.6" customHeight="1" x14ac:dyDescent="0.2">
      <c r="A36" s="111" t="s">
        <v>167</v>
      </c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</row>
    <row r="37" spans="1:27" ht="15.6" customHeight="1" x14ac:dyDescent="0.2">
      <c r="A37" s="112" t="s">
        <v>148</v>
      </c>
      <c r="B37" s="89"/>
      <c r="C37" s="59" t="s">
        <v>149</v>
      </c>
      <c r="D37" s="60"/>
      <c r="E37" s="60"/>
      <c r="F37" s="60"/>
      <c r="G37" s="60"/>
      <c r="H37" s="60"/>
      <c r="I37" s="60"/>
      <c r="J37" s="61"/>
      <c r="K37" s="112" t="s">
        <v>6</v>
      </c>
      <c r="L37" s="115"/>
      <c r="M37" s="89"/>
    </row>
    <row r="38" spans="1:27" ht="15.6" customHeight="1" x14ac:dyDescent="0.2">
      <c r="A38" s="113"/>
      <c r="B38" s="114"/>
      <c r="C38" s="60" t="s">
        <v>146</v>
      </c>
      <c r="D38" s="60"/>
      <c r="E38" s="60"/>
      <c r="F38" s="61"/>
      <c r="G38" s="59" t="s">
        <v>147</v>
      </c>
      <c r="H38" s="60"/>
      <c r="I38" s="60"/>
      <c r="J38" s="61"/>
      <c r="K38" s="113"/>
      <c r="L38" s="116"/>
      <c r="M38" s="114"/>
    </row>
    <row r="39" spans="1:27" ht="15.6" customHeight="1" x14ac:dyDescent="0.2">
      <c r="A39" s="90"/>
      <c r="B39" s="91"/>
      <c r="C39" s="61" t="s">
        <v>144</v>
      </c>
      <c r="D39" s="58"/>
      <c r="E39" s="58" t="s">
        <v>145</v>
      </c>
      <c r="F39" s="58"/>
      <c r="G39" s="58" t="s">
        <v>144</v>
      </c>
      <c r="H39" s="58"/>
      <c r="I39" s="58" t="s">
        <v>145</v>
      </c>
      <c r="J39" s="58"/>
      <c r="K39" s="90"/>
      <c r="L39" s="117"/>
      <c r="M39" s="91"/>
    </row>
    <row r="40" spans="1:27" ht="15.6" customHeight="1" x14ac:dyDescent="0.2">
      <c r="A40" s="74" t="s">
        <v>3</v>
      </c>
      <c r="B40" s="74"/>
      <c r="C40" s="107">
        <v>2</v>
      </c>
      <c r="D40" s="108"/>
      <c r="E40" s="107">
        <v>1.5</v>
      </c>
      <c r="F40" s="108"/>
      <c r="G40" s="107">
        <v>1.5</v>
      </c>
      <c r="H40" s="108"/>
      <c r="I40" s="107">
        <v>1</v>
      </c>
      <c r="J40" s="108"/>
      <c r="K40" s="15"/>
      <c r="M40" s="16"/>
    </row>
    <row r="41" spans="1:27" ht="15.6" customHeight="1" x14ac:dyDescent="0.2">
      <c r="A41" s="74"/>
      <c r="B41" s="74"/>
      <c r="C41" s="109" t="s">
        <v>249</v>
      </c>
      <c r="D41" s="110"/>
      <c r="E41" s="109" t="s">
        <v>249</v>
      </c>
      <c r="F41" s="110"/>
      <c r="G41" s="109" t="s">
        <v>249</v>
      </c>
      <c r="H41" s="110"/>
      <c r="I41" s="109" t="s">
        <v>250</v>
      </c>
      <c r="J41" s="110"/>
      <c r="K41" s="15"/>
      <c r="M41" s="16"/>
    </row>
    <row r="42" spans="1:27" ht="15.6" customHeight="1" x14ac:dyDescent="0.2">
      <c r="A42" s="58" t="s">
        <v>4</v>
      </c>
      <c r="B42" s="58"/>
      <c r="C42" s="107">
        <v>1.5</v>
      </c>
      <c r="D42" s="108"/>
      <c r="E42" s="107">
        <v>1</v>
      </c>
      <c r="F42" s="108"/>
      <c r="G42" s="107">
        <v>1</v>
      </c>
      <c r="H42" s="108"/>
      <c r="I42" s="107">
        <v>0.6</v>
      </c>
      <c r="J42" s="108"/>
      <c r="K42" s="15"/>
      <c r="M42" s="16"/>
    </row>
    <row r="43" spans="1:27" ht="15.6" customHeight="1" x14ac:dyDescent="0.2">
      <c r="A43" s="58"/>
      <c r="B43" s="58"/>
      <c r="C43" s="109" t="s">
        <v>251</v>
      </c>
      <c r="D43" s="110"/>
      <c r="E43" s="109" t="s">
        <v>169</v>
      </c>
      <c r="F43" s="110"/>
      <c r="G43" s="109" t="s">
        <v>252</v>
      </c>
      <c r="H43" s="110"/>
      <c r="I43" s="109" t="s">
        <v>253</v>
      </c>
      <c r="J43" s="110"/>
      <c r="K43" s="15"/>
      <c r="M43" s="16"/>
    </row>
    <row r="44" spans="1:27" ht="15.6" customHeight="1" x14ac:dyDescent="0.2">
      <c r="A44" s="58" t="s">
        <v>5</v>
      </c>
      <c r="B44" s="58"/>
      <c r="C44" s="107">
        <v>1</v>
      </c>
      <c r="D44" s="108"/>
      <c r="E44" s="107">
        <v>0.6</v>
      </c>
      <c r="F44" s="108"/>
      <c r="G44" s="107">
        <v>0.6</v>
      </c>
      <c r="H44" s="108"/>
      <c r="I44" s="107">
        <v>0.4</v>
      </c>
      <c r="J44" s="108"/>
      <c r="K44" s="15"/>
      <c r="M44" s="16"/>
    </row>
    <row r="45" spans="1:27" ht="15.6" customHeight="1" x14ac:dyDescent="0.2">
      <c r="A45" s="58"/>
      <c r="B45" s="58"/>
      <c r="C45" s="109" t="s">
        <v>170</v>
      </c>
      <c r="D45" s="110"/>
      <c r="E45" s="109" t="s">
        <v>254</v>
      </c>
      <c r="F45" s="110"/>
      <c r="G45" s="109" t="s">
        <v>170</v>
      </c>
      <c r="H45" s="110"/>
      <c r="I45" s="109" t="s">
        <v>255</v>
      </c>
      <c r="J45" s="110"/>
      <c r="K45" s="17"/>
      <c r="L45" s="13"/>
      <c r="M45" s="18"/>
    </row>
    <row r="46" spans="1:27" ht="15.75" customHeight="1" x14ac:dyDescent="0.2">
      <c r="A46" s="63" t="s">
        <v>150</v>
      </c>
      <c r="B46" s="63"/>
      <c r="C46" s="63"/>
      <c r="D46" s="63"/>
      <c r="E46" s="63"/>
      <c r="F46" s="7"/>
      <c r="G46" s="7"/>
      <c r="H46" s="7"/>
      <c r="I46" s="20"/>
      <c r="J46" s="20"/>
      <c r="K46" s="20"/>
      <c r="R46" s="1"/>
      <c r="S46" s="1"/>
      <c r="T46" s="8"/>
      <c r="U46" s="8"/>
      <c r="V46" s="8"/>
      <c r="W46" s="8"/>
      <c r="X46" s="8"/>
      <c r="Y46" s="8"/>
      <c r="Z46" s="8"/>
      <c r="AA46" s="8"/>
    </row>
    <row r="47" spans="1:27" s="12" customFormat="1" ht="15.15" customHeight="1" x14ac:dyDescent="0.2">
      <c r="B47" s="100" t="s">
        <v>256</v>
      </c>
      <c r="C47" s="100"/>
      <c r="D47" s="104" t="s">
        <v>144</v>
      </c>
      <c r="E47" s="104"/>
      <c r="F47" s="105" t="s">
        <v>128</v>
      </c>
      <c r="G47" s="106"/>
      <c r="I47" s="20"/>
      <c r="J47" s="20"/>
      <c r="R47" s="21"/>
      <c r="S47" s="21"/>
      <c r="T47" s="31"/>
      <c r="U47" s="31"/>
      <c r="V47" s="31"/>
      <c r="W47" s="31"/>
      <c r="X47" s="31"/>
      <c r="Y47" s="31"/>
      <c r="Z47" s="31"/>
      <c r="AA47" s="31"/>
    </row>
    <row r="48" spans="1:27" s="12" customFormat="1" ht="15.15" customHeight="1" x14ac:dyDescent="0.2">
      <c r="B48" s="100" t="s">
        <v>48</v>
      </c>
      <c r="C48" s="100"/>
      <c r="D48" s="104" t="s">
        <v>129</v>
      </c>
      <c r="E48" s="104"/>
      <c r="R48" s="21"/>
      <c r="S48" s="21"/>
      <c r="T48" s="31"/>
      <c r="U48" s="31"/>
      <c r="V48" s="31"/>
      <c r="W48" s="31"/>
      <c r="X48" s="31"/>
      <c r="Y48" s="31"/>
      <c r="Z48" s="31"/>
      <c r="AA48" s="31"/>
    </row>
    <row r="49" spans="1:27" s="12" customFormat="1" ht="15.15" customHeight="1" x14ac:dyDescent="0.2">
      <c r="B49" s="100" t="s">
        <v>49</v>
      </c>
      <c r="C49" s="100"/>
      <c r="D49" s="104">
        <v>1.5</v>
      </c>
      <c r="E49" s="104"/>
      <c r="R49" s="21"/>
      <c r="S49" s="21"/>
      <c r="T49" s="31"/>
      <c r="U49" s="31"/>
      <c r="V49" s="31"/>
      <c r="W49" s="31"/>
      <c r="X49" s="31"/>
      <c r="Y49" s="31"/>
      <c r="Z49" s="31"/>
      <c r="AA49" s="31"/>
    </row>
    <row r="50" spans="1:27" s="12" customFormat="1" ht="15.15" customHeight="1" x14ac:dyDescent="0.2">
      <c r="B50" s="100" t="s">
        <v>50</v>
      </c>
      <c r="C50" s="100"/>
      <c r="D50" s="103">
        <f>D49*0.5</f>
        <v>0.75</v>
      </c>
      <c r="E50" s="103"/>
      <c r="R50" s="21"/>
      <c r="S50" s="21"/>
      <c r="T50" s="31"/>
      <c r="U50" s="31"/>
      <c r="V50" s="31"/>
      <c r="W50" s="31"/>
      <c r="X50" s="31"/>
      <c r="Y50" s="31"/>
      <c r="Z50" s="31"/>
      <c r="AA50" s="31"/>
    </row>
    <row r="51" spans="1:27" ht="15.9" customHeight="1" x14ac:dyDescent="0.2">
      <c r="A51" s="54" t="s">
        <v>138</v>
      </c>
      <c r="B51" s="54"/>
      <c r="C51" s="54"/>
      <c r="D51" s="7"/>
      <c r="E51" s="7"/>
      <c r="R51" s="1"/>
      <c r="S51" s="1"/>
      <c r="T51" s="8"/>
      <c r="U51" s="8"/>
      <c r="V51" s="8"/>
      <c r="W51" s="8"/>
      <c r="X51" s="8"/>
      <c r="Y51" s="8"/>
      <c r="Z51" s="8"/>
      <c r="AA51" s="8"/>
    </row>
    <row r="52" spans="1:27" ht="15.9" customHeight="1" x14ac:dyDescent="0.2">
      <c r="B52" s="58" t="s">
        <v>17</v>
      </c>
      <c r="C52" s="77" t="s">
        <v>51</v>
      </c>
      <c r="D52" s="92" t="s">
        <v>52</v>
      </c>
      <c r="E52" s="93"/>
      <c r="F52" s="92" t="s">
        <v>53</v>
      </c>
      <c r="G52" s="93"/>
      <c r="R52" s="1"/>
      <c r="S52" s="1"/>
      <c r="T52" s="8"/>
      <c r="U52" s="8"/>
      <c r="V52" s="8"/>
      <c r="W52" s="8"/>
      <c r="X52" s="8"/>
      <c r="Y52" s="8"/>
      <c r="Z52" s="8"/>
      <c r="AA52" s="8"/>
    </row>
    <row r="53" spans="1:27" ht="15.9" customHeight="1" x14ac:dyDescent="0.2">
      <c r="B53" s="58"/>
      <c r="C53" s="79"/>
      <c r="D53" s="94"/>
      <c r="E53" s="95"/>
      <c r="F53" s="94"/>
      <c r="G53" s="95"/>
      <c r="H53" s="23"/>
      <c r="I53" s="23"/>
      <c r="J53" s="23"/>
      <c r="R53" s="1"/>
      <c r="S53" s="1"/>
      <c r="T53" s="8"/>
      <c r="U53" s="8"/>
      <c r="V53" s="8"/>
      <c r="W53" s="8"/>
      <c r="X53" s="8"/>
      <c r="Y53" s="8"/>
      <c r="Z53" s="8"/>
      <c r="AA53" s="8"/>
    </row>
    <row r="54" spans="1:27" ht="15.9" customHeight="1" x14ac:dyDescent="0.2">
      <c r="B54" s="49" t="s">
        <v>141</v>
      </c>
      <c r="C54" s="19">
        <v>43</v>
      </c>
      <c r="D54" s="37" t="s">
        <v>257</v>
      </c>
      <c r="E54" s="32">
        <f>C54*9.8/1000</f>
        <v>0.42140000000000005</v>
      </c>
      <c r="F54" s="2" t="s">
        <v>258</v>
      </c>
      <c r="G54" s="3">
        <f>E54*(1+F50)</f>
        <v>0.42140000000000005</v>
      </c>
      <c r="H54" s="23"/>
      <c r="I54" s="23"/>
      <c r="J54" s="23"/>
      <c r="K54" s="33"/>
      <c r="L54" s="33"/>
      <c r="M54" s="33"/>
      <c r="N54" s="33"/>
      <c r="O54" s="33"/>
      <c r="P54" s="33"/>
      <c r="R54" s="1"/>
      <c r="S54" s="1"/>
      <c r="T54" s="8"/>
      <c r="U54" s="8"/>
      <c r="V54" s="8"/>
      <c r="W54" s="8"/>
      <c r="X54" s="9"/>
      <c r="Y54" s="9"/>
      <c r="Z54" s="8"/>
      <c r="AA54" s="8"/>
    </row>
    <row r="55" spans="1:27" ht="15.9" customHeight="1" x14ac:dyDescent="0.2">
      <c r="B55" s="49" t="s">
        <v>142</v>
      </c>
      <c r="C55" s="19">
        <v>48</v>
      </c>
      <c r="D55" s="37" t="s">
        <v>259</v>
      </c>
      <c r="E55" s="32">
        <f>C55*9.8/1000</f>
        <v>0.47040000000000004</v>
      </c>
      <c r="F55" s="2" t="s">
        <v>260</v>
      </c>
      <c r="G55" s="3">
        <f>E55*(1+F50)</f>
        <v>0.47040000000000004</v>
      </c>
      <c r="H55" s="23"/>
      <c r="I55" s="23"/>
      <c r="J55" s="23"/>
      <c r="K55" s="33"/>
      <c r="L55" s="33"/>
      <c r="M55" s="33"/>
      <c r="N55" s="33"/>
      <c r="O55" s="33"/>
      <c r="P55" s="33"/>
      <c r="R55" s="1"/>
      <c r="S55" s="1"/>
      <c r="T55" s="8"/>
      <c r="U55" s="8"/>
      <c r="V55" s="8"/>
      <c r="W55" s="8"/>
      <c r="X55" s="9"/>
      <c r="Y55" s="9"/>
      <c r="Z55" s="8"/>
      <c r="AA55" s="8"/>
    </row>
    <row r="56" spans="1:27" ht="16.5" customHeight="1" x14ac:dyDescent="0.2">
      <c r="A56" s="63" t="s">
        <v>54</v>
      </c>
      <c r="B56" s="63"/>
      <c r="C56" s="63"/>
      <c r="D56" s="1"/>
      <c r="E56" s="48"/>
      <c r="F56" s="48"/>
      <c r="G56" s="34"/>
      <c r="H56" s="34"/>
      <c r="I56" s="34"/>
      <c r="J56" s="34"/>
      <c r="K56" s="34"/>
      <c r="L56" s="34"/>
      <c r="M56" s="34"/>
      <c r="N56" s="34"/>
      <c r="O56" s="34"/>
      <c r="P56" s="34"/>
      <c r="R56" s="1"/>
      <c r="S56" s="1"/>
      <c r="T56" s="8"/>
      <c r="U56" s="8"/>
      <c r="V56" s="9"/>
      <c r="W56" s="9"/>
      <c r="X56" s="8"/>
      <c r="Y56" s="8"/>
      <c r="Z56" s="8"/>
      <c r="AA56" s="8"/>
    </row>
    <row r="57" spans="1:27" ht="15.9" customHeight="1" x14ac:dyDescent="0.2">
      <c r="A57" s="1" t="s">
        <v>75</v>
      </c>
      <c r="B57" s="100" t="s">
        <v>261</v>
      </c>
      <c r="C57" s="100"/>
      <c r="D57" s="4">
        <v>30</v>
      </c>
      <c r="E57" s="23"/>
      <c r="F57" s="1"/>
      <c r="G57" s="23"/>
      <c r="H57" s="34"/>
      <c r="I57" s="34"/>
      <c r="J57" s="34"/>
      <c r="K57" s="34"/>
      <c r="L57" s="34"/>
      <c r="M57" s="34"/>
      <c r="N57" s="34"/>
      <c r="O57" s="34"/>
      <c r="P57" s="34"/>
      <c r="R57" s="1"/>
      <c r="S57" s="1"/>
      <c r="T57" s="8"/>
      <c r="U57" s="8"/>
      <c r="V57" s="9"/>
      <c r="W57" s="9"/>
      <c r="X57" s="9"/>
      <c r="Y57" s="9"/>
      <c r="Z57" s="8"/>
      <c r="AA57" s="8"/>
    </row>
    <row r="58" spans="1:27" ht="15.9" customHeight="1" x14ac:dyDescent="0.2">
      <c r="A58" s="1"/>
      <c r="B58" s="100" t="s">
        <v>55</v>
      </c>
      <c r="C58" s="100"/>
      <c r="D58" s="4">
        <v>33</v>
      </c>
      <c r="E58" s="23"/>
      <c r="F58" s="1"/>
      <c r="G58" s="23"/>
      <c r="H58" s="34"/>
      <c r="I58" s="34"/>
      <c r="J58" s="34"/>
      <c r="K58" s="34"/>
      <c r="L58" s="34"/>
      <c r="M58" s="34"/>
      <c r="N58" s="34"/>
      <c r="O58" s="34"/>
      <c r="P58" s="34"/>
      <c r="R58" s="1"/>
      <c r="S58" s="1"/>
      <c r="T58" s="8"/>
      <c r="U58" s="8"/>
      <c r="V58" s="9"/>
      <c r="W58" s="9"/>
      <c r="X58" s="8"/>
      <c r="Y58" s="8"/>
      <c r="Z58" s="8"/>
      <c r="AA58" s="8"/>
    </row>
    <row r="59" spans="1:27" ht="15.9" customHeight="1" x14ac:dyDescent="0.2">
      <c r="A59" s="1"/>
      <c r="B59" s="100" t="s">
        <v>56</v>
      </c>
      <c r="C59" s="100"/>
      <c r="D59" s="4">
        <v>17</v>
      </c>
      <c r="E59" s="23"/>
      <c r="F59" s="1"/>
      <c r="G59" s="23"/>
      <c r="H59" s="34"/>
      <c r="I59" s="34"/>
      <c r="J59" s="34"/>
      <c r="K59" s="34"/>
      <c r="L59" s="34"/>
      <c r="M59" s="34"/>
      <c r="N59" s="34"/>
      <c r="O59" s="34"/>
      <c r="P59" s="34"/>
      <c r="R59" s="1"/>
      <c r="S59" s="1"/>
      <c r="T59" s="8"/>
      <c r="U59" s="8"/>
      <c r="V59" s="9"/>
      <c r="W59" s="9"/>
      <c r="X59" s="8"/>
      <c r="Y59" s="8"/>
      <c r="Z59" s="8"/>
      <c r="AA59" s="8"/>
    </row>
    <row r="60" spans="1:27" ht="15.9" customHeight="1" x14ac:dyDescent="0.2">
      <c r="A60" s="1"/>
      <c r="B60" s="100" t="s">
        <v>262</v>
      </c>
      <c r="C60" s="100"/>
      <c r="D60" s="4">
        <v>30</v>
      </c>
      <c r="E60" s="1"/>
      <c r="F60" s="1"/>
      <c r="G60" s="52"/>
      <c r="H60" s="1"/>
      <c r="I60" s="1"/>
      <c r="J60" s="1"/>
      <c r="R60" s="1"/>
      <c r="S60" s="1"/>
      <c r="T60" s="8"/>
      <c r="U60" s="8"/>
      <c r="V60" s="9"/>
      <c r="W60" s="9"/>
      <c r="X60" s="8"/>
      <c r="Y60" s="8"/>
      <c r="Z60" s="8"/>
      <c r="AA60" s="8"/>
    </row>
    <row r="61" spans="1:27" ht="15.9" customHeight="1" x14ac:dyDescent="0.2">
      <c r="A61" s="1"/>
      <c r="B61" s="100" t="s">
        <v>263</v>
      </c>
      <c r="C61" s="100"/>
      <c r="D61" s="3">
        <f>D57+D58+D59+D60</f>
        <v>110</v>
      </c>
      <c r="E61" s="1"/>
      <c r="F61" s="1"/>
      <c r="G61" s="52"/>
      <c r="H61" s="1"/>
      <c r="I61" s="1"/>
      <c r="J61" s="1"/>
      <c r="R61" s="1"/>
      <c r="S61" s="1"/>
      <c r="T61" s="8"/>
      <c r="U61" s="8"/>
      <c r="V61" s="9"/>
      <c r="W61" s="9"/>
      <c r="X61" s="8"/>
      <c r="Y61" s="8"/>
      <c r="Z61" s="8"/>
      <c r="AA61" s="8"/>
    </row>
    <row r="62" spans="1:27" ht="15.9" customHeight="1" x14ac:dyDescent="0.2">
      <c r="A62" s="1" t="s">
        <v>76</v>
      </c>
      <c r="B62" s="100" t="s">
        <v>264</v>
      </c>
      <c r="C62" s="100"/>
      <c r="D62" s="4">
        <v>25</v>
      </c>
      <c r="E62" s="23"/>
      <c r="F62" s="1"/>
      <c r="H62" s="34"/>
      <c r="I62" s="34"/>
      <c r="J62" s="34"/>
      <c r="K62" s="34"/>
      <c r="L62" s="34"/>
      <c r="M62" s="34"/>
      <c r="N62" s="34"/>
      <c r="O62" s="34"/>
      <c r="P62" s="34"/>
      <c r="R62" s="1"/>
      <c r="S62" s="1"/>
      <c r="T62" s="8"/>
      <c r="U62" s="8"/>
      <c r="V62" s="9"/>
      <c r="W62" s="9"/>
      <c r="X62" s="9"/>
      <c r="Y62" s="9"/>
      <c r="Z62" s="8"/>
      <c r="AA62" s="8"/>
    </row>
    <row r="63" spans="1:27" ht="15.9" customHeight="1" x14ac:dyDescent="0.2">
      <c r="B63" s="100" t="s">
        <v>265</v>
      </c>
      <c r="C63" s="100"/>
      <c r="D63" s="4">
        <v>40</v>
      </c>
      <c r="E63" s="23"/>
      <c r="F63" s="1"/>
      <c r="H63" s="34"/>
      <c r="I63" s="34"/>
      <c r="J63" s="34"/>
      <c r="K63" s="34"/>
      <c r="L63" s="34"/>
      <c r="M63" s="34"/>
      <c r="N63" s="34"/>
      <c r="O63" s="34"/>
      <c r="P63" s="34"/>
      <c r="R63" s="1"/>
      <c r="S63" s="1"/>
      <c r="T63" s="8"/>
      <c r="U63" s="8"/>
      <c r="V63" s="9"/>
      <c r="W63" s="9"/>
      <c r="X63" s="8"/>
      <c r="Y63" s="8"/>
      <c r="Z63" s="8"/>
      <c r="AA63" s="8"/>
    </row>
    <row r="64" spans="1:27" ht="15.9" customHeight="1" x14ac:dyDescent="0.2">
      <c r="B64" s="100" t="s">
        <v>266</v>
      </c>
      <c r="C64" s="100"/>
      <c r="D64" s="4">
        <v>20</v>
      </c>
      <c r="E64" s="23"/>
      <c r="F64" s="1"/>
      <c r="G64" s="23"/>
      <c r="H64" s="34"/>
      <c r="I64" s="34"/>
      <c r="J64" s="34"/>
      <c r="K64" s="34"/>
      <c r="L64" s="34"/>
      <c r="M64" s="34"/>
      <c r="N64" s="34"/>
      <c r="O64" s="34"/>
      <c r="P64" s="34"/>
      <c r="R64" s="1"/>
      <c r="S64" s="1"/>
      <c r="T64" s="8"/>
      <c r="U64" s="8"/>
      <c r="V64" s="9"/>
      <c r="W64" s="9"/>
      <c r="X64" s="8"/>
      <c r="Y64" s="8"/>
      <c r="Z64" s="8"/>
      <c r="AA64" s="8"/>
    </row>
    <row r="65" spans="1:27" ht="15.9" customHeight="1" x14ac:dyDescent="0.2">
      <c r="B65" s="100" t="s">
        <v>267</v>
      </c>
      <c r="C65" s="100"/>
      <c r="D65" s="4">
        <v>25</v>
      </c>
      <c r="E65" s="1"/>
      <c r="F65" s="1"/>
      <c r="G65" s="52"/>
      <c r="H65" s="1"/>
      <c r="I65" s="1"/>
      <c r="J65" s="1"/>
      <c r="R65" s="1"/>
      <c r="S65" s="1"/>
      <c r="T65" s="8"/>
      <c r="U65" s="8"/>
      <c r="V65" s="9"/>
      <c r="W65" s="9"/>
      <c r="X65" s="8"/>
      <c r="Y65" s="8"/>
      <c r="Z65" s="8"/>
      <c r="AA65" s="8"/>
    </row>
    <row r="66" spans="1:27" ht="15.9" customHeight="1" x14ac:dyDescent="0.2">
      <c r="B66" s="72" t="s">
        <v>268</v>
      </c>
      <c r="C66" s="72"/>
      <c r="D66" s="3">
        <f>D62+D63+D64+D65</f>
        <v>110</v>
      </c>
      <c r="E66" s="1"/>
      <c r="F66" s="1"/>
      <c r="G66" s="52"/>
      <c r="H66" s="1"/>
      <c r="I66" s="1"/>
      <c r="J66" s="1"/>
      <c r="R66" s="1"/>
      <c r="S66" s="1"/>
      <c r="T66" s="8"/>
      <c r="U66" s="8"/>
      <c r="V66" s="9"/>
      <c r="W66" s="9"/>
      <c r="X66" s="8"/>
      <c r="Y66" s="8"/>
      <c r="Z66" s="8"/>
      <c r="AA66" s="8"/>
    </row>
    <row r="67" spans="1:27" ht="15.9" customHeight="1" x14ac:dyDescent="0.2">
      <c r="B67" s="22"/>
      <c r="C67" s="22"/>
      <c r="D67" s="1"/>
      <c r="E67" s="1"/>
      <c r="F67" s="1"/>
      <c r="G67" s="52"/>
      <c r="H67" s="1"/>
      <c r="I67" s="1"/>
      <c r="J67" s="1"/>
      <c r="R67" s="1"/>
      <c r="S67" s="1"/>
      <c r="T67" s="8"/>
      <c r="U67" s="8"/>
      <c r="V67" s="9"/>
      <c r="W67" s="9"/>
      <c r="X67" s="8"/>
      <c r="Y67" s="8"/>
      <c r="Z67" s="8"/>
      <c r="AA67" s="8"/>
    </row>
    <row r="68" spans="1:27" ht="15.9" customHeight="1" x14ac:dyDescent="0.2">
      <c r="B68" s="22"/>
      <c r="C68" s="22"/>
      <c r="D68" s="1"/>
      <c r="E68" s="1"/>
      <c r="F68" s="1"/>
      <c r="G68" s="52"/>
      <c r="H68" s="1"/>
      <c r="I68" s="1"/>
      <c r="J68" s="1"/>
      <c r="R68" s="1"/>
      <c r="S68" s="1"/>
      <c r="T68" s="8"/>
      <c r="U68" s="8"/>
      <c r="V68" s="9"/>
      <c r="W68" s="9"/>
      <c r="X68" s="8"/>
      <c r="Y68" s="8"/>
      <c r="Z68" s="8"/>
      <c r="AA68" s="8"/>
    </row>
    <row r="69" spans="1:27" ht="15.9" customHeight="1" x14ac:dyDescent="0.2">
      <c r="B69" s="22"/>
      <c r="C69" s="22"/>
      <c r="D69" s="1"/>
      <c r="E69" s="1"/>
      <c r="F69" s="1"/>
      <c r="G69" s="52"/>
      <c r="H69" s="1"/>
      <c r="I69" s="1"/>
      <c r="J69" s="1"/>
      <c r="R69" s="1"/>
      <c r="S69" s="1"/>
      <c r="T69" s="8"/>
      <c r="U69" s="8"/>
      <c r="V69" s="9"/>
      <c r="W69" s="9"/>
      <c r="X69" s="8"/>
      <c r="Y69" s="8"/>
      <c r="Z69" s="8"/>
      <c r="AA69" s="8"/>
    </row>
    <row r="70" spans="1:27" ht="15.9" customHeight="1" x14ac:dyDescent="0.2">
      <c r="A70" s="63" t="s">
        <v>57</v>
      </c>
      <c r="B70" s="63"/>
      <c r="C70" s="63"/>
      <c r="D70" s="1"/>
      <c r="E70" s="48"/>
      <c r="F70" s="48"/>
      <c r="G70" s="34"/>
      <c r="H70" s="34"/>
      <c r="I70" s="34"/>
      <c r="J70" s="34"/>
      <c r="K70" s="34"/>
      <c r="L70" s="34"/>
      <c r="M70" s="34"/>
      <c r="N70" s="34"/>
      <c r="O70" s="34"/>
      <c r="P70" s="34"/>
      <c r="R70" s="1"/>
      <c r="S70" s="1"/>
      <c r="T70" s="8"/>
      <c r="U70" s="8"/>
      <c r="V70" s="9"/>
      <c r="W70" s="9"/>
      <c r="X70" s="8"/>
      <c r="Y70" s="8"/>
      <c r="Z70" s="8"/>
      <c r="AA70" s="8"/>
    </row>
    <row r="71" spans="1:27" ht="15.9" customHeight="1" x14ac:dyDescent="0.2">
      <c r="A71" s="1" t="s">
        <v>75</v>
      </c>
      <c r="B71" s="58" t="s">
        <v>269</v>
      </c>
      <c r="C71" s="100"/>
      <c r="D71" s="4">
        <v>13.5</v>
      </c>
      <c r="E71" s="23"/>
      <c r="F71" s="1"/>
      <c r="G71" s="23"/>
      <c r="H71" s="34"/>
      <c r="I71" s="34"/>
      <c r="J71" s="34"/>
      <c r="K71" s="34"/>
      <c r="L71" s="34"/>
      <c r="M71" s="34"/>
      <c r="N71" s="34"/>
      <c r="O71" s="34"/>
      <c r="P71" s="34"/>
      <c r="R71" s="1"/>
      <c r="S71" s="1"/>
      <c r="T71" s="8"/>
      <c r="U71" s="8"/>
      <c r="V71" s="9"/>
      <c r="W71" s="9"/>
      <c r="X71" s="9"/>
      <c r="Y71" s="9"/>
      <c r="Z71" s="8"/>
      <c r="AA71" s="8"/>
    </row>
    <row r="72" spans="1:27" ht="15.9" customHeight="1" x14ac:dyDescent="0.2">
      <c r="B72" s="100" t="s">
        <v>270</v>
      </c>
      <c r="C72" s="100"/>
      <c r="D72" s="4">
        <v>16.5</v>
      </c>
      <c r="E72" s="23"/>
      <c r="F72" s="1"/>
      <c r="G72" s="23"/>
      <c r="H72" s="34"/>
      <c r="I72" s="34"/>
      <c r="J72" s="34"/>
      <c r="K72" s="34"/>
      <c r="L72" s="34"/>
      <c r="M72" s="34"/>
      <c r="N72" s="34"/>
      <c r="O72" s="34"/>
      <c r="P72" s="34"/>
      <c r="R72" s="1"/>
      <c r="S72" s="1"/>
      <c r="T72" s="8"/>
      <c r="U72" s="8"/>
      <c r="V72" s="9"/>
      <c r="W72" s="9"/>
      <c r="X72" s="8"/>
      <c r="Y72" s="8"/>
      <c r="Z72" s="8"/>
      <c r="AA72" s="8"/>
    </row>
    <row r="73" spans="1:27" ht="15.9" customHeight="1" x14ac:dyDescent="0.2">
      <c r="B73" s="100" t="s">
        <v>271</v>
      </c>
      <c r="C73" s="100"/>
      <c r="D73" s="4">
        <v>16.5</v>
      </c>
      <c r="E73" s="23"/>
      <c r="F73" s="1"/>
      <c r="G73" s="23"/>
      <c r="H73" s="34"/>
      <c r="I73" s="34"/>
      <c r="J73" s="34"/>
      <c r="K73" s="34"/>
      <c r="L73" s="34"/>
      <c r="M73" s="34"/>
      <c r="N73" s="34"/>
      <c r="O73" s="34"/>
      <c r="P73" s="34"/>
      <c r="R73" s="1"/>
      <c r="S73" s="1"/>
      <c r="T73" s="8"/>
      <c r="U73" s="8"/>
      <c r="V73" s="9"/>
      <c r="W73" s="9"/>
      <c r="X73" s="8"/>
      <c r="Y73" s="8"/>
      <c r="Z73" s="8"/>
      <c r="AA73" s="8"/>
    </row>
    <row r="74" spans="1:27" ht="15.9" customHeight="1" x14ac:dyDescent="0.2">
      <c r="B74" s="58" t="s">
        <v>272</v>
      </c>
      <c r="C74" s="100"/>
      <c r="D74" s="4">
        <v>13.5</v>
      </c>
      <c r="E74" s="1"/>
      <c r="F74" s="1"/>
      <c r="G74" s="52"/>
      <c r="H74" s="1"/>
      <c r="I74" s="1"/>
      <c r="J74" s="1"/>
      <c r="R74" s="1"/>
      <c r="S74" s="1"/>
      <c r="T74" s="8"/>
      <c r="U74" s="8"/>
      <c r="V74" s="9"/>
      <c r="W74" s="9"/>
      <c r="X74" s="8"/>
      <c r="Y74" s="8"/>
      <c r="Z74" s="8"/>
      <c r="AA74" s="8"/>
    </row>
    <row r="75" spans="1:27" ht="15.9" customHeight="1" x14ac:dyDescent="0.2">
      <c r="B75" s="100" t="s">
        <v>273</v>
      </c>
      <c r="C75" s="100"/>
      <c r="D75" s="3">
        <f>D71+D72+D73+D74</f>
        <v>60</v>
      </c>
      <c r="E75" s="1"/>
      <c r="F75" s="1"/>
      <c r="G75" s="52"/>
      <c r="H75" s="1"/>
      <c r="I75" s="1"/>
      <c r="J75" s="1"/>
      <c r="R75" s="1"/>
      <c r="S75" s="1"/>
      <c r="T75" s="8"/>
      <c r="U75" s="8"/>
      <c r="V75" s="9"/>
      <c r="W75" s="9"/>
      <c r="X75" s="8"/>
      <c r="Y75" s="8"/>
      <c r="Z75" s="8"/>
      <c r="AA75" s="8"/>
    </row>
    <row r="76" spans="1:27" ht="15.9" customHeight="1" x14ac:dyDescent="0.2">
      <c r="A76" s="1" t="s">
        <v>76</v>
      </c>
      <c r="B76" s="58" t="s">
        <v>274</v>
      </c>
      <c r="C76" s="100"/>
      <c r="D76" s="4">
        <v>11.5</v>
      </c>
      <c r="E76" s="23"/>
      <c r="F76" s="1"/>
      <c r="G76" s="23"/>
      <c r="H76" s="34"/>
      <c r="I76" s="34"/>
      <c r="J76" s="34"/>
      <c r="K76" s="34"/>
      <c r="L76" s="34"/>
      <c r="M76" s="34"/>
      <c r="N76" s="34"/>
      <c r="O76" s="34"/>
      <c r="P76" s="34"/>
      <c r="R76" s="1"/>
      <c r="S76" s="1"/>
      <c r="T76" s="8"/>
      <c r="U76" s="8"/>
      <c r="V76" s="9"/>
      <c r="W76" s="9"/>
      <c r="X76" s="9"/>
      <c r="Y76" s="9"/>
      <c r="Z76" s="8"/>
      <c r="AA76" s="8"/>
    </row>
    <row r="77" spans="1:27" ht="15.9" customHeight="1" x14ac:dyDescent="0.2">
      <c r="B77" s="100" t="s">
        <v>275</v>
      </c>
      <c r="C77" s="100"/>
      <c r="D77" s="4">
        <v>18.5</v>
      </c>
      <c r="E77" s="23"/>
      <c r="F77" s="1"/>
      <c r="G77" s="23"/>
      <c r="H77" s="34"/>
      <c r="I77" s="34"/>
      <c r="J77" s="34"/>
      <c r="K77" s="34"/>
      <c r="L77" s="34"/>
      <c r="M77" s="34"/>
      <c r="N77" s="34"/>
      <c r="O77" s="34"/>
      <c r="P77" s="34"/>
      <c r="R77" s="1"/>
      <c r="S77" s="1"/>
      <c r="T77" s="8"/>
      <c r="U77" s="8"/>
      <c r="V77" s="9"/>
      <c r="W77" s="9"/>
      <c r="X77" s="8"/>
      <c r="Y77" s="8"/>
      <c r="Z77" s="8"/>
      <c r="AA77" s="8"/>
    </row>
    <row r="78" spans="1:27" ht="15.9" customHeight="1" x14ac:dyDescent="0.2">
      <c r="B78" s="100" t="s">
        <v>276</v>
      </c>
      <c r="C78" s="100"/>
      <c r="D78" s="4">
        <v>18.5</v>
      </c>
      <c r="E78" s="23"/>
      <c r="F78" s="1"/>
      <c r="G78" s="23"/>
      <c r="H78" s="34"/>
      <c r="I78" s="34"/>
      <c r="J78" s="34"/>
      <c r="K78" s="34"/>
      <c r="L78" s="34"/>
      <c r="M78" s="34"/>
      <c r="N78" s="34"/>
      <c r="O78" s="34"/>
      <c r="P78" s="34"/>
      <c r="R78" s="1"/>
      <c r="S78" s="1"/>
      <c r="T78" s="8"/>
      <c r="U78" s="8"/>
      <c r="V78" s="9"/>
      <c r="W78" s="9"/>
      <c r="X78" s="8"/>
      <c r="Y78" s="8"/>
      <c r="Z78" s="8"/>
      <c r="AA78" s="8"/>
    </row>
    <row r="79" spans="1:27" ht="15.9" customHeight="1" x14ac:dyDescent="0.2">
      <c r="B79" s="58" t="s">
        <v>277</v>
      </c>
      <c r="C79" s="100"/>
      <c r="D79" s="4">
        <v>11.5</v>
      </c>
      <c r="E79" s="1"/>
      <c r="F79" s="1"/>
      <c r="G79" s="52"/>
      <c r="H79" s="1"/>
      <c r="I79" s="1"/>
      <c r="J79" s="1"/>
      <c r="R79" s="1"/>
      <c r="S79" s="1"/>
      <c r="T79" s="8"/>
      <c r="U79" s="8"/>
      <c r="V79" s="9"/>
      <c r="W79" s="9"/>
      <c r="X79" s="8"/>
      <c r="Y79" s="8"/>
      <c r="Z79" s="8"/>
      <c r="AA79" s="8"/>
    </row>
    <row r="80" spans="1:27" ht="15.9" customHeight="1" x14ac:dyDescent="0.2">
      <c r="B80" s="72" t="s">
        <v>278</v>
      </c>
      <c r="C80" s="72"/>
      <c r="D80" s="3">
        <f>D76+D77+D78+D79</f>
        <v>60</v>
      </c>
      <c r="E80" s="1"/>
      <c r="F80" s="1"/>
      <c r="G80" s="52"/>
      <c r="H80" s="1"/>
      <c r="I80" s="1"/>
      <c r="J80" s="1"/>
      <c r="R80" s="1"/>
      <c r="S80" s="1"/>
      <c r="T80" s="8"/>
      <c r="U80" s="8"/>
      <c r="V80" s="9"/>
      <c r="W80" s="9"/>
      <c r="X80" s="8"/>
      <c r="Y80" s="8"/>
      <c r="Z80" s="8"/>
      <c r="AA80" s="8"/>
    </row>
    <row r="81" spans="1:27" ht="15.9" customHeight="1" x14ac:dyDescent="0.2">
      <c r="A81" s="54" t="s">
        <v>58</v>
      </c>
      <c r="B81" s="54"/>
      <c r="C81" s="54"/>
      <c r="D81" s="1"/>
      <c r="E81" s="1"/>
      <c r="F81" s="1"/>
      <c r="G81" s="52"/>
      <c r="H81" s="1"/>
      <c r="I81" s="1"/>
      <c r="J81" s="1"/>
      <c r="R81" s="1"/>
      <c r="S81" s="1"/>
      <c r="T81" s="8"/>
      <c r="U81" s="8"/>
      <c r="V81" s="9"/>
      <c r="W81" s="9"/>
      <c r="X81" s="8"/>
      <c r="Y81" s="8"/>
      <c r="Z81" s="8"/>
      <c r="AA81" s="8"/>
    </row>
    <row r="82" spans="1:27" ht="15.9" customHeight="1" x14ac:dyDescent="0.2">
      <c r="B82" s="58" t="s">
        <v>279</v>
      </c>
      <c r="C82" s="100"/>
      <c r="D82" s="4">
        <v>105</v>
      </c>
      <c r="E82" s="23"/>
      <c r="F82" s="1"/>
      <c r="G82" s="23"/>
      <c r="H82" s="34"/>
      <c r="I82" s="34"/>
      <c r="J82" s="34"/>
      <c r="K82" s="34"/>
      <c r="L82" s="34"/>
      <c r="M82" s="34"/>
      <c r="N82" s="34"/>
      <c r="O82" s="34"/>
      <c r="P82" s="34"/>
      <c r="R82" s="1"/>
      <c r="S82" s="1"/>
      <c r="T82" s="8"/>
      <c r="U82" s="8"/>
      <c r="V82" s="9"/>
      <c r="W82" s="9"/>
      <c r="X82" s="9"/>
      <c r="Y82" s="9"/>
      <c r="Z82" s="8"/>
      <c r="AA82" s="8"/>
    </row>
    <row r="83" spans="1:27" ht="15.9" customHeight="1" x14ac:dyDescent="0.2">
      <c r="B83" s="100" t="s">
        <v>280</v>
      </c>
      <c r="C83" s="100"/>
      <c r="D83" s="4">
        <v>30</v>
      </c>
      <c r="E83" s="23"/>
      <c r="F83" s="1"/>
      <c r="G83" s="23"/>
      <c r="H83" s="34"/>
      <c r="I83" s="34"/>
      <c r="J83" s="34"/>
      <c r="K83" s="34"/>
      <c r="L83" s="34"/>
      <c r="M83" s="34"/>
      <c r="N83" s="34"/>
      <c r="O83" s="34"/>
      <c r="P83" s="34"/>
      <c r="R83" s="1"/>
      <c r="S83" s="1"/>
      <c r="T83" s="8"/>
      <c r="U83" s="8"/>
      <c r="V83" s="9"/>
      <c r="W83" s="9"/>
      <c r="X83" s="8"/>
      <c r="Y83" s="8"/>
      <c r="Z83" s="8"/>
      <c r="AA83" s="8"/>
    </row>
    <row r="84" spans="1:27" ht="15.9" customHeight="1" x14ac:dyDescent="0.2">
      <c r="B84" s="100" t="s">
        <v>281</v>
      </c>
      <c r="C84" s="100"/>
      <c r="D84" s="4">
        <v>30</v>
      </c>
      <c r="E84" s="23"/>
      <c r="F84" s="1"/>
      <c r="G84" s="23"/>
      <c r="H84" s="34"/>
      <c r="I84" s="34"/>
      <c r="J84" s="34"/>
      <c r="K84" s="34"/>
      <c r="L84" s="34"/>
      <c r="M84" s="34"/>
      <c r="N84" s="34"/>
      <c r="O84" s="34"/>
      <c r="P84" s="34"/>
      <c r="R84" s="1"/>
      <c r="S84" s="1"/>
      <c r="T84" s="8"/>
      <c r="U84" s="8"/>
      <c r="V84" s="9"/>
      <c r="W84" s="9"/>
      <c r="X84" s="8"/>
      <c r="Y84" s="8"/>
      <c r="Z84" s="8"/>
      <c r="AA84" s="8"/>
    </row>
    <row r="85" spans="1:27" ht="15.9" customHeight="1" x14ac:dyDescent="0.2">
      <c r="B85" s="58" t="s">
        <v>282</v>
      </c>
      <c r="C85" s="100"/>
      <c r="D85" s="4">
        <v>45</v>
      </c>
      <c r="E85" s="23"/>
      <c r="F85" s="1"/>
      <c r="G85" s="23"/>
      <c r="H85" s="34"/>
      <c r="I85" s="34"/>
      <c r="J85" s="34"/>
      <c r="K85" s="34"/>
      <c r="L85" s="34"/>
      <c r="M85" s="34"/>
      <c r="N85" s="34"/>
      <c r="O85" s="34"/>
      <c r="P85" s="34"/>
      <c r="R85" s="1"/>
      <c r="S85" s="1"/>
      <c r="T85" s="8"/>
      <c r="U85" s="8"/>
      <c r="V85" s="9"/>
      <c r="W85" s="9"/>
      <c r="X85" s="9"/>
      <c r="Y85" s="9"/>
      <c r="Z85" s="8"/>
      <c r="AA85" s="8"/>
    </row>
    <row r="86" spans="1:27" ht="15.9" customHeight="1" x14ac:dyDescent="0.2">
      <c r="B86" s="100" t="s">
        <v>283</v>
      </c>
      <c r="C86" s="100"/>
      <c r="D86" s="4">
        <v>47.5</v>
      </c>
      <c r="E86" s="23"/>
      <c r="F86" s="1"/>
      <c r="G86" s="23"/>
      <c r="H86" s="34"/>
      <c r="I86" s="34"/>
      <c r="J86" s="34"/>
      <c r="K86" s="34"/>
      <c r="L86" s="34"/>
      <c r="M86" s="34"/>
      <c r="N86" s="34"/>
      <c r="O86" s="34"/>
      <c r="P86" s="34"/>
      <c r="R86" s="1"/>
      <c r="S86" s="1"/>
      <c r="T86" s="8"/>
      <c r="U86" s="8"/>
      <c r="V86" s="9"/>
      <c r="W86" s="9"/>
      <c r="X86" s="8"/>
      <c r="Y86" s="8"/>
      <c r="Z86" s="8"/>
      <c r="AA86" s="8"/>
    </row>
    <row r="87" spans="1:27" ht="15.9" customHeight="1" x14ac:dyDescent="0.2">
      <c r="B87" s="100" t="s">
        <v>284</v>
      </c>
      <c r="C87" s="100"/>
      <c r="D87" s="4">
        <v>47.5</v>
      </c>
      <c r="E87" s="23"/>
      <c r="F87" s="1"/>
      <c r="G87" s="23"/>
      <c r="H87" s="34"/>
      <c r="I87" s="34"/>
      <c r="J87" s="34"/>
      <c r="K87" s="34"/>
      <c r="L87" s="34"/>
      <c r="M87" s="34"/>
      <c r="N87" s="34"/>
      <c r="O87" s="34"/>
      <c r="P87" s="34"/>
      <c r="R87" s="1"/>
      <c r="S87" s="1"/>
      <c r="T87" s="8"/>
      <c r="U87" s="8"/>
      <c r="V87" s="9"/>
      <c r="W87" s="9"/>
      <c r="X87" s="8"/>
      <c r="Y87" s="8"/>
      <c r="Z87" s="8"/>
      <c r="AA87" s="8"/>
    </row>
    <row r="88" spans="1:27" ht="15.9" customHeight="1" x14ac:dyDescent="0.2">
      <c r="B88" s="21"/>
      <c r="C88" s="21"/>
      <c r="D88" s="1"/>
      <c r="E88" s="23"/>
      <c r="F88" s="23"/>
      <c r="G88" s="23"/>
      <c r="H88" s="34"/>
      <c r="I88" s="34"/>
      <c r="J88" s="34"/>
      <c r="K88" s="34"/>
      <c r="L88" s="34"/>
      <c r="M88" s="34"/>
      <c r="N88" s="34"/>
      <c r="O88" s="34"/>
      <c r="P88" s="34"/>
      <c r="R88" s="1"/>
      <c r="S88" s="1"/>
      <c r="T88" s="8"/>
      <c r="U88" s="8"/>
      <c r="V88" s="9"/>
      <c r="W88" s="9"/>
      <c r="X88" s="8"/>
      <c r="Y88" s="8"/>
      <c r="Z88" s="8"/>
      <c r="AA88" s="8"/>
    </row>
    <row r="89" spans="1:27" ht="15.9" customHeight="1" x14ac:dyDescent="0.2">
      <c r="A89" s="101" t="s">
        <v>143</v>
      </c>
      <c r="B89" s="101"/>
      <c r="C89" s="101"/>
      <c r="D89" s="101"/>
      <c r="E89" s="101"/>
      <c r="F89" s="101"/>
      <c r="G89" s="101"/>
      <c r="H89" s="101"/>
      <c r="I89" s="101"/>
      <c r="J89" s="101"/>
      <c r="K89" s="34"/>
      <c r="L89" s="34"/>
      <c r="M89" s="34"/>
      <c r="N89" s="34"/>
      <c r="O89" s="34"/>
      <c r="P89" s="34"/>
      <c r="R89" s="1"/>
      <c r="S89" s="1"/>
      <c r="T89" s="8"/>
      <c r="U89" s="8"/>
      <c r="V89" s="9"/>
      <c r="W89" s="9"/>
      <c r="X89" s="8"/>
      <c r="Y89" s="8"/>
      <c r="Z89" s="8"/>
      <c r="AA89" s="8"/>
    </row>
    <row r="90" spans="1:27" ht="15.9" customHeight="1" x14ac:dyDescent="0.2">
      <c r="A90" s="73" t="s">
        <v>74</v>
      </c>
      <c r="B90" s="73"/>
      <c r="C90" s="73"/>
      <c r="D90" s="73"/>
      <c r="E90" s="73"/>
      <c r="F90" s="73"/>
      <c r="G90" s="73"/>
      <c r="H90" s="73"/>
      <c r="I90" s="73"/>
      <c r="J90" s="73"/>
      <c r="R90" s="1"/>
      <c r="S90" s="1"/>
      <c r="T90" s="8"/>
      <c r="U90" s="8"/>
      <c r="V90" s="9"/>
      <c r="W90" s="9"/>
      <c r="X90" s="8"/>
      <c r="Y90" s="8"/>
      <c r="Z90" s="8"/>
      <c r="AA90" s="8"/>
    </row>
    <row r="91" spans="1:27" ht="15.9" customHeight="1" x14ac:dyDescent="0.2">
      <c r="A91" s="54" t="s">
        <v>59</v>
      </c>
      <c r="B91" s="54"/>
      <c r="C91" s="54"/>
      <c r="D91" s="1"/>
      <c r="E91" s="1"/>
      <c r="F91" s="1"/>
      <c r="G91" s="52"/>
      <c r="H91" s="1"/>
      <c r="I91" s="1"/>
      <c r="J91" s="1"/>
      <c r="R91" s="1"/>
      <c r="S91" s="1"/>
      <c r="T91" s="8"/>
      <c r="U91" s="8"/>
      <c r="V91" s="9"/>
      <c r="W91" s="9"/>
      <c r="X91" s="8"/>
      <c r="Y91" s="8"/>
      <c r="Z91" s="8"/>
      <c r="AA91" s="8"/>
    </row>
    <row r="92" spans="1:27" ht="15.9" customHeight="1" x14ac:dyDescent="0.2">
      <c r="B92" s="96" t="s">
        <v>285</v>
      </c>
      <c r="C92" s="97"/>
      <c r="D92" s="97"/>
      <c r="E92" s="97"/>
      <c r="F92" s="97"/>
      <c r="G92" s="97"/>
      <c r="H92" s="98"/>
      <c r="I92" s="3">
        <f>E54*D59/(D58+D59)</f>
        <v>0.14327600000000001</v>
      </c>
      <c r="J92" s="2" t="s">
        <v>286</v>
      </c>
      <c r="R92" s="1"/>
      <c r="S92" s="1"/>
      <c r="T92" s="8"/>
      <c r="U92" s="8"/>
      <c r="V92" s="9"/>
      <c r="W92" s="9"/>
      <c r="X92" s="8"/>
      <c r="Y92" s="8"/>
      <c r="Z92" s="8"/>
      <c r="AA92" s="8"/>
    </row>
    <row r="93" spans="1:27" ht="15.9" customHeight="1" x14ac:dyDescent="0.2">
      <c r="A93" s="54" t="s">
        <v>60</v>
      </c>
      <c r="B93" s="54"/>
      <c r="C93" s="54"/>
      <c r="D93" s="1"/>
      <c r="E93" s="1"/>
      <c r="F93" s="1"/>
      <c r="G93" s="52"/>
      <c r="H93" s="1"/>
      <c r="I93" s="1"/>
      <c r="J93" s="1"/>
      <c r="R93" s="1"/>
      <c r="S93" s="1"/>
      <c r="T93" s="8"/>
      <c r="U93" s="8"/>
      <c r="V93" s="9"/>
      <c r="W93" s="9"/>
      <c r="X93" s="8"/>
      <c r="Y93" s="8"/>
      <c r="Z93" s="8"/>
      <c r="AA93" s="8"/>
    </row>
    <row r="94" spans="1:27" ht="15.9" customHeight="1" x14ac:dyDescent="0.2">
      <c r="B94" s="96" t="s">
        <v>287</v>
      </c>
      <c r="C94" s="97"/>
      <c r="D94" s="97"/>
      <c r="E94" s="97"/>
      <c r="F94" s="97"/>
      <c r="G94" s="97"/>
      <c r="H94" s="98"/>
      <c r="I94" s="3">
        <f>I92*(D71+D72)/D75</f>
        <v>7.1638000000000007E-2</v>
      </c>
      <c r="J94" s="2" t="s">
        <v>286</v>
      </c>
      <c r="R94" s="1"/>
      <c r="S94" s="1"/>
      <c r="T94" s="8"/>
      <c r="U94" s="8"/>
      <c r="V94" s="9"/>
      <c r="W94" s="9"/>
      <c r="X94" s="8"/>
      <c r="Y94" s="8"/>
      <c r="Z94" s="8"/>
      <c r="AA94" s="8"/>
    </row>
    <row r="95" spans="1:27" ht="15.75" customHeight="1" x14ac:dyDescent="0.2"/>
    <row r="96" spans="1:27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</sheetData>
  <sheetProtection formatCells="0" selectLockedCells="1" selectUnlockedCells="1"/>
  <mergeCells count="98">
    <mergeCell ref="A36:M36"/>
    <mergeCell ref="A1:J1"/>
    <mergeCell ref="Q14:Q15"/>
    <mergeCell ref="R14:R15"/>
    <mergeCell ref="S14:T14"/>
    <mergeCell ref="Y14:Z14"/>
    <mergeCell ref="L28:O28"/>
    <mergeCell ref="L29:O29"/>
    <mergeCell ref="L30:O30"/>
    <mergeCell ref="A35:E35"/>
    <mergeCell ref="U14:V14"/>
    <mergeCell ref="W14:X14"/>
    <mergeCell ref="A37:B39"/>
    <mergeCell ref="C37:J37"/>
    <mergeCell ref="K37:M39"/>
    <mergeCell ref="C38:F38"/>
    <mergeCell ref="G38:J38"/>
    <mergeCell ref="C39:D39"/>
    <mergeCell ref="E39:F39"/>
    <mergeCell ref="G39:H39"/>
    <mergeCell ref="I39:J39"/>
    <mergeCell ref="A40:B41"/>
    <mergeCell ref="C40:D40"/>
    <mergeCell ref="E40:F40"/>
    <mergeCell ref="G40:H40"/>
    <mergeCell ref="I40:J40"/>
    <mergeCell ref="C41:D41"/>
    <mergeCell ref="E41:F41"/>
    <mergeCell ref="G41:H41"/>
    <mergeCell ref="I41:J41"/>
    <mergeCell ref="A42:B43"/>
    <mergeCell ref="C42:D42"/>
    <mergeCell ref="E42:F42"/>
    <mergeCell ref="G42:H42"/>
    <mergeCell ref="I42:J42"/>
    <mergeCell ref="C43:D43"/>
    <mergeCell ref="E43:F43"/>
    <mergeCell ref="G43:H43"/>
    <mergeCell ref="I43:J43"/>
    <mergeCell ref="A44:B45"/>
    <mergeCell ref="C44:D44"/>
    <mergeCell ref="E44:F44"/>
    <mergeCell ref="G44:H44"/>
    <mergeCell ref="I44:J44"/>
    <mergeCell ref="C45:D45"/>
    <mergeCell ref="E45:F45"/>
    <mergeCell ref="G45:H45"/>
    <mergeCell ref="I45:J45"/>
    <mergeCell ref="A46:E46"/>
    <mergeCell ref="B47:C47"/>
    <mergeCell ref="D47:E47"/>
    <mergeCell ref="F47:G47"/>
    <mergeCell ref="B48:C48"/>
    <mergeCell ref="D48:E48"/>
    <mergeCell ref="B49:C49"/>
    <mergeCell ref="D49:E49"/>
    <mergeCell ref="B50:C50"/>
    <mergeCell ref="D50:E50"/>
    <mergeCell ref="A51:C51"/>
    <mergeCell ref="B66:C66"/>
    <mergeCell ref="F52:G53"/>
    <mergeCell ref="A56:C56"/>
    <mergeCell ref="B57:C57"/>
    <mergeCell ref="B58:C58"/>
    <mergeCell ref="B59:C59"/>
    <mergeCell ref="B60:C60"/>
    <mergeCell ref="B52:B53"/>
    <mergeCell ref="C52:C53"/>
    <mergeCell ref="D52:E53"/>
    <mergeCell ref="B61:C61"/>
    <mergeCell ref="B62:C62"/>
    <mergeCell ref="B63:C63"/>
    <mergeCell ref="B64:C64"/>
    <mergeCell ref="B65:C65"/>
    <mergeCell ref="A81:C81"/>
    <mergeCell ref="A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B94:H94"/>
    <mergeCell ref="B82:C82"/>
    <mergeCell ref="B83:C83"/>
    <mergeCell ref="B84:C84"/>
    <mergeCell ref="B85:C85"/>
    <mergeCell ref="B86:C86"/>
    <mergeCell ref="B87:C87"/>
    <mergeCell ref="A89:J89"/>
    <mergeCell ref="A90:J90"/>
    <mergeCell ref="A91:C91"/>
    <mergeCell ref="B92:H92"/>
    <mergeCell ref="A93:C93"/>
  </mergeCells>
  <phoneticPr fontId="2"/>
  <pageMargins left="0.61" right="0.28999999999999998" top="0.63" bottom="0.64" header="0.42" footer="0.51200000000000001"/>
  <pageSetup paperSize="9" orientation="landscape" horizontalDpi="4294967293" verticalDpi="300" r:id="rId1"/>
  <headerFooter alignWithMargins="0">
    <oddFooter>&amp;P ページ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5">
    <tabColor indexed="35"/>
  </sheetPr>
  <dimension ref="A1:AB61"/>
  <sheetViews>
    <sheetView view="pageBreakPreview" topLeftCell="A52" zoomScaleNormal="100" workbookViewId="0">
      <selection activeCell="A62" sqref="A62:XFD116"/>
    </sheetView>
  </sheetViews>
  <sheetFormatPr defaultRowHeight="13.2" x14ac:dyDescent="0.2"/>
  <cols>
    <col min="1" max="18" width="7.6640625" customWidth="1"/>
  </cols>
  <sheetData>
    <row r="1" spans="1:9" ht="24.75" customHeight="1" x14ac:dyDescent="0.2">
      <c r="A1" s="129" t="s">
        <v>93</v>
      </c>
      <c r="B1" s="129"/>
      <c r="C1" s="129"/>
      <c r="D1" s="129"/>
      <c r="E1" s="129"/>
      <c r="F1" s="129"/>
      <c r="G1" s="129"/>
      <c r="H1" s="129"/>
      <c r="I1" s="129"/>
    </row>
    <row r="26" spans="1:28" ht="15.75" customHeight="1" x14ac:dyDescent="0.2">
      <c r="A26" s="128" t="s">
        <v>137</v>
      </c>
      <c r="B26" s="128"/>
      <c r="C26" s="128"/>
      <c r="D26" s="128"/>
      <c r="E26" s="128"/>
      <c r="F26" s="7"/>
      <c r="G26" s="7"/>
      <c r="H26" s="7"/>
      <c r="I26" s="7"/>
      <c r="J26" s="20"/>
      <c r="K26" s="20"/>
      <c r="L26" s="20"/>
      <c r="S26" s="1"/>
      <c r="T26" s="1"/>
      <c r="U26" s="8"/>
      <c r="V26" s="8"/>
      <c r="W26" s="8"/>
      <c r="X26" s="8"/>
      <c r="Y26" s="8"/>
      <c r="Z26" s="8"/>
      <c r="AA26" s="8"/>
      <c r="AB26" s="8"/>
    </row>
    <row r="27" spans="1:28" ht="15.6" customHeight="1" x14ac:dyDescent="0.2">
      <c r="A27" s="111" t="s">
        <v>167</v>
      </c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</row>
    <row r="28" spans="1:28" ht="15.6" customHeight="1" x14ac:dyDescent="0.2">
      <c r="A28" s="112" t="s">
        <v>148</v>
      </c>
      <c r="B28" s="89"/>
      <c r="C28" s="59" t="s">
        <v>149</v>
      </c>
      <c r="D28" s="60"/>
      <c r="E28" s="60"/>
      <c r="F28" s="60"/>
      <c r="G28" s="60"/>
      <c r="H28" s="60"/>
      <c r="I28" s="60"/>
      <c r="J28" s="61"/>
      <c r="K28" s="112" t="s">
        <v>6</v>
      </c>
      <c r="L28" s="115"/>
      <c r="M28" s="89"/>
    </row>
    <row r="29" spans="1:28" ht="15.6" customHeight="1" x14ac:dyDescent="0.2">
      <c r="A29" s="113"/>
      <c r="B29" s="114"/>
      <c r="C29" s="60" t="s">
        <v>146</v>
      </c>
      <c r="D29" s="60"/>
      <c r="E29" s="60"/>
      <c r="F29" s="61"/>
      <c r="G29" s="59" t="s">
        <v>147</v>
      </c>
      <c r="H29" s="60"/>
      <c r="I29" s="60"/>
      <c r="J29" s="61"/>
      <c r="K29" s="113"/>
      <c r="L29" s="116"/>
      <c r="M29" s="114"/>
    </row>
    <row r="30" spans="1:28" ht="15.6" customHeight="1" x14ac:dyDescent="0.2">
      <c r="A30" s="90"/>
      <c r="B30" s="91"/>
      <c r="C30" s="61" t="s">
        <v>144</v>
      </c>
      <c r="D30" s="58"/>
      <c r="E30" s="58" t="s">
        <v>145</v>
      </c>
      <c r="F30" s="58"/>
      <c r="G30" s="58" t="s">
        <v>144</v>
      </c>
      <c r="H30" s="58"/>
      <c r="I30" s="58" t="s">
        <v>145</v>
      </c>
      <c r="J30" s="58"/>
      <c r="K30" s="90"/>
      <c r="L30" s="117"/>
      <c r="M30" s="91"/>
    </row>
    <row r="31" spans="1:28" ht="15.6" customHeight="1" x14ac:dyDescent="0.2">
      <c r="A31" s="74" t="s">
        <v>3</v>
      </c>
      <c r="B31" s="74"/>
      <c r="C31" s="107">
        <v>2</v>
      </c>
      <c r="D31" s="108"/>
      <c r="E31" s="107">
        <v>1.5</v>
      </c>
      <c r="F31" s="108"/>
      <c r="G31" s="107">
        <v>1.5</v>
      </c>
      <c r="H31" s="108"/>
      <c r="I31" s="107">
        <v>1</v>
      </c>
      <c r="J31" s="108"/>
      <c r="K31" s="15"/>
      <c r="M31" s="16"/>
    </row>
    <row r="32" spans="1:28" ht="15.6" customHeight="1" x14ac:dyDescent="0.2">
      <c r="A32" s="74"/>
      <c r="B32" s="74"/>
      <c r="C32" s="109" t="s">
        <v>64</v>
      </c>
      <c r="D32" s="110"/>
      <c r="E32" s="109" t="s">
        <v>64</v>
      </c>
      <c r="F32" s="110"/>
      <c r="G32" s="109" t="s">
        <v>64</v>
      </c>
      <c r="H32" s="110"/>
      <c r="I32" s="109" t="s">
        <v>65</v>
      </c>
      <c r="J32" s="110"/>
      <c r="K32" s="15"/>
      <c r="M32" s="16"/>
    </row>
    <row r="33" spans="1:28" ht="15.6" customHeight="1" x14ac:dyDescent="0.2">
      <c r="A33" s="58" t="s">
        <v>4</v>
      </c>
      <c r="B33" s="58"/>
      <c r="C33" s="107">
        <v>1.5</v>
      </c>
      <c r="D33" s="108"/>
      <c r="E33" s="107">
        <v>1</v>
      </c>
      <c r="F33" s="108"/>
      <c r="G33" s="107">
        <v>1</v>
      </c>
      <c r="H33" s="108"/>
      <c r="I33" s="107">
        <v>0.6</v>
      </c>
      <c r="J33" s="108"/>
      <c r="K33" s="15"/>
      <c r="M33" s="16"/>
    </row>
    <row r="34" spans="1:28" ht="15.6" customHeight="1" x14ac:dyDescent="0.2">
      <c r="A34" s="58"/>
      <c r="B34" s="58"/>
      <c r="C34" s="109" t="s">
        <v>65</v>
      </c>
      <c r="D34" s="110"/>
      <c r="E34" s="109" t="s">
        <v>65</v>
      </c>
      <c r="F34" s="110"/>
      <c r="G34" s="109" t="s">
        <v>65</v>
      </c>
      <c r="H34" s="110"/>
      <c r="I34" s="109" t="s">
        <v>66</v>
      </c>
      <c r="J34" s="110"/>
      <c r="K34" s="15"/>
      <c r="M34" s="16"/>
    </row>
    <row r="35" spans="1:28" ht="15.6" customHeight="1" x14ac:dyDescent="0.2">
      <c r="A35" s="58" t="s">
        <v>5</v>
      </c>
      <c r="B35" s="58"/>
      <c r="C35" s="107">
        <v>1</v>
      </c>
      <c r="D35" s="108"/>
      <c r="E35" s="107">
        <v>0.6</v>
      </c>
      <c r="F35" s="108"/>
      <c r="G35" s="107">
        <v>0.6</v>
      </c>
      <c r="H35" s="108"/>
      <c r="I35" s="107">
        <v>0.4</v>
      </c>
      <c r="J35" s="108"/>
      <c r="K35" s="15"/>
      <c r="M35" s="16"/>
    </row>
    <row r="36" spans="1:28" ht="15.6" customHeight="1" x14ac:dyDescent="0.2">
      <c r="A36" s="58"/>
      <c r="B36" s="58"/>
      <c r="C36" s="109" t="s">
        <v>66</v>
      </c>
      <c r="D36" s="110"/>
      <c r="E36" s="109" t="s">
        <v>66</v>
      </c>
      <c r="F36" s="110"/>
      <c r="G36" s="109" t="s">
        <v>66</v>
      </c>
      <c r="H36" s="110"/>
      <c r="I36" s="109" t="s">
        <v>67</v>
      </c>
      <c r="J36" s="110"/>
      <c r="K36" s="17"/>
      <c r="L36" s="13"/>
      <c r="M36" s="18"/>
    </row>
    <row r="37" spans="1:28" ht="15.75" customHeight="1" x14ac:dyDescent="0.2">
      <c r="A37" s="63" t="s">
        <v>150</v>
      </c>
      <c r="B37" s="63"/>
      <c r="C37" s="63"/>
      <c r="D37" s="63"/>
      <c r="E37" s="63"/>
      <c r="F37" s="7"/>
      <c r="G37" s="7"/>
      <c r="H37" s="7"/>
      <c r="I37" s="7"/>
      <c r="J37" s="20"/>
      <c r="K37" s="20"/>
      <c r="L37" s="20"/>
      <c r="S37" s="1"/>
      <c r="T37" s="1"/>
      <c r="U37" s="8"/>
      <c r="V37" s="8"/>
      <c r="W37" s="8"/>
      <c r="X37" s="8"/>
      <c r="Y37" s="8"/>
      <c r="Z37" s="8"/>
      <c r="AA37" s="8"/>
      <c r="AB37" s="8"/>
    </row>
    <row r="38" spans="1:28" s="12" customFormat="1" ht="15.15" customHeight="1" x14ac:dyDescent="0.2">
      <c r="B38" s="100" t="s">
        <v>47</v>
      </c>
      <c r="C38" s="100"/>
      <c r="D38" s="104" t="s">
        <v>144</v>
      </c>
      <c r="E38" s="104"/>
      <c r="F38" s="105" t="s">
        <v>128</v>
      </c>
      <c r="G38" s="106"/>
      <c r="H38" s="21"/>
      <c r="J38" s="20"/>
      <c r="K38" s="20"/>
      <c r="S38" s="21"/>
      <c r="T38" s="21"/>
      <c r="U38" s="31"/>
      <c r="V38" s="31"/>
      <c r="W38" s="31"/>
      <c r="X38" s="31"/>
      <c r="Y38" s="31"/>
      <c r="Z38" s="31"/>
      <c r="AA38" s="31"/>
      <c r="AB38" s="31"/>
    </row>
    <row r="39" spans="1:28" s="12" customFormat="1" ht="15.15" customHeight="1" x14ac:dyDescent="0.2">
      <c r="B39" s="100" t="s">
        <v>48</v>
      </c>
      <c r="C39" s="100"/>
      <c r="D39" s="104" t="s">
        <v>129</v>
      </c>
      <c r="E39" s="104"/>
      <c r="S39" s="21"/>
      <c r="T39" s="21"/>
      <c r="U39" s="31"/>
      <c r="V39" s="31"/>
      <c r="W39" s="31"/>
      <c r="X39" s="31"/>
      <c r="Y39" s="31"/>
      <c r="Z39" s="31"/>
      <c r="AA39" s="31"/>
      <c r="AB39" s="31"/>
    </row>
    <row r="40" spans="1:28" s="12" customFormat="1" ht="15.15" customHeight="1" x14ac:dyDescent="0.2">
      <c r="B40" s="100" t="s">
        <v>115</v>
      </c>
      <c r="C40" s="100"/>
      <c r="D40" s="104">
        <v>1.5</v>
      </c>
      <c r="E40" s="104"/>
      <c r="S40" s="21"/>
      <c r="T40" s="21"/>
      <c r="U40" s="31"/>
      <c r="V40" s="31"/>
      <c r="W40" s="31"/>
      <c r="X40" s="31"/>
      <c r="Y40" s="31"/>
      <c r="Z40" s="31"/>
      <c r="AA40" s="31"/>
      <c r="AB40" s="31"/>
    </row>
    <row r="41" spans="1:28" s="12" customFormat="1" ht="15.15" customHeight="1" x14ac:dyDescent="0.2">
      <c r="B41" s="100" t="s">
        <v>116</v>
      </c>
      <c r="C41" s="100"/>
      <c r="D41" s="103">
        <f>D40*0.5</f>
        <v>0.75</v>
      </c>
      <c r="E41" s="103"/>
      <c r="S41" s="21"/>
      <c r="T41" s="21"/>
      <c r="U41" s="31"/>
      <c r="V41" s="31"/>
      <c r="W41" s="31"/>
      <c r="X41" s="31"/>
      <c r="Y41" s="31"/>
      <c r="Z41" s="31"/>
      <c r="AA41" s="31"/>
      <c r="AB41" s="31"/>
    </row>
    <row r="43" spans="1:28" ht="15.75" customHeight="1" x14ac:dyDescent="0.2">
      <c r="A43" s="128" t="s">
        <v>33</v>
      </c>
      <c r="B43" s="128"/>
      <c r="C43" s="128"/>
      <c r="D43" s="128"/>
      <c r="E43" s="128"/>
      <c r="F43" s="1" t="s">
        <v>42</v>
      </c>
      <c r="G43" s="1"/>
      <c r="H43" s="1"/>
      <c r="I43" s="1"/>
      <c r="J43" s="1"/>
      <c r="K43" s="11"/>
      <c r="L43" s="11"/>
      <c r="M43" s="131" t="s">
        <v>112</v>
      </c>
      <c r="N43" s="132"/>
      <c r="O43" s="132"/>
      <c r="P43" s="132"/>
      <c r="Q43" s="133"/>
    </row>
    <row r="44" spans="1:28" ht="15.75" customHeight="1" x14ac:dyDescent="0.2">
      <c r="B44" s="59" t="s">
        <v>8</v>
      </c>
      <c r="C44" s="61"/>
      <c r="D44" s="2" t="s">
        <v>9</v>
      </c>
      <c r="E44" s="2" t="s">
        <v>0</v>
      </c>
      <c r="F44" s="2" t="s">
        <v>9</v>
      </c>
      <c r="G44" s="2" t="s">
        <v>0</v>
      </c>
      <c r="H44" s="2" t="s">
        <v>9</v>
      </c>
      <c r="I44" s="2" t="s">
        <v>0</v>
      </c>
      <c r="J44" s="2" t="s">
        <v>9</v>
      </c>
      <c r="K44" s="2" t="s">
        <v>0</v>
      </c>
      <c r="M44" s="130" t="s">
        <v>113</v>
      </c>
      <c r="N44" s="130"/>
      <c r="O44" s="130"/>
      <c r="P44" s="130"/>
      <c r="Q44" s="130"/>
    </row>
    <row r="45" spans="1:28" ht="15.75" customHeight="1" x14ac:dyDescent="0.2">
      <c r="B45" s="58" t="s">
        <v>114</v>
      </c>
      <c r="C45" s="58"/>
      <c r="D45" s="4">
        <v>95</v>
      </c>
      <c r="E45" s="2" t="s">
        <v>43</v>
      </c>
      <c r="F45" s="3">
        <f>D45*9.8</f>
        <v>931.00000000000011</v>
      </c>
      <c r="G45" s="2" t="s">
        <v>40</v>
      </c>
      <c r="H45" s="58" t="s">
        <v>91</v>
      </c>
      <c r="I45" s="58"/>
      <c r="J45" s="3">
        <f>F45/1000</f>
        <v>0.93100000000000016</v>
      </c>
      <c r="K45" s="2" t="s">
        <v>14</v>
      </c>
    </row>
    <row r="46" spans="1:28" ht="15.75" customHeight="1" x14ac:dyDescent="0.2"/>
    <row r="47" spans="1:28" ht="15.75" customHeight="1" x14ac:dyDescent="0.2">
      <c r="A47" s="128" t="s">
        <v>10</v>
      </c>
      <c r="B47" s="128"/>
      <c r="C47" s="128"/>
      <c r="D47" s="128"/>
      <c r="E47" s="128"/>
      <c r="F47" s="1"/>
      <c r="G47" s="1"/>
      <c r="H47" s="1"/>
    </row>
    <row r="48" spans="1:28" ht="15.75" customHeight="1" x14ac:dyDescent="0.2">
      <c r="B48" s="58" t="s">
        <v>11</v>
      </c>
      <c r="C48" s="58"/>
      <c r="D48" s="58" t="s">
        <v>12</v>
      </c>
      <c r="E48" s="58"/>
      <c r="F48" s="2" t="s">
        <v>0</v>
      </c>
      <c r="G48" s="135" t="s">
        <v>117</v>
      </c>
      <c r="H48" s="136"/>
      <c r="I48" s="136"/>
      <c r="J48" s="136"/>
    </row>
    <row r="49" spans="1:18" ht="15.75" customHeight="1" x14ac:dyDescent="0.2">
      <c r="B49" s="58" t="s">
        <v>84</v>
      </c>
      <c r="C49" s="58"/>
      <c r="D49" s="134">
        <v>50</v>
      </c>
      <c r="E49" s="134"/>
      <c r="F49" s="2" t="s">
        <v>13</v>
      </c>
      <c r="H49" s="5" t="s">
        <v>100</v>
      </c>
      <c r="I49" s="58" t="s">
        <v>97</v>
      </c>
      <c r="J49" s="58"/>
      <c r="K49" s="3">
        <f>D49/(D49+D50)</f>
        <v>0.55555555555555558</v>
      </c>
      <c r="L49" s="143" t="s">
        <v>119</v>
      </c>
      <c r="M49" s="2" t="s">
        <v>104</v>
      </c>
      <c r="N49" s="3">
        <f>K49/K50</f>
        <v>1.2500000000000002</v>
      </c>
      <c r="O49" s="71" t="s">
        <v>110</v>
      </c>
      <c r="P49" s="145">
        <f>MAX(N49,N50)</f>
        <v>1.2500000000000002</v>
      </c>
    </row>
    <row r="50" spans="1:18" ht="15.75" customHeight="1" x14ac:dyDescent="0.2">
      <c r="B50" s="58" t="s">
        <v>34</v>
      </c>
      <c r="C50" s="58"/>
      <c r="D50" s="134">
        <v>40</v>
      </c>
      <c r="E50" s="134"/>
      <c r="F50" s="2" t="s">
        <v>13</v>
      </c>
      <c r="H50" s="5" t="s">
        <v>101</v>
      </c>
      <c r="I50" s="58" t="s">
        <v>96</v>
      </c>
      <c r="J50" s="58"/>
      <c r="K50" s="3">
        <f>D50/(D49+D50)</f>
        <v>0.44444444444444442</v>
      </c>
      <c r="L50" s="144"/>
      <c r="M50" s="2" t="s">
        <v>105</v>
      </c>
      <c r="N50" s="3">
        <f>K50/K49</f>
        <v>0.79999999999999993</v>
      </c>
      <c r="O50" s="72"/>
      <c r="P50" s="146"/>
      <c r="Q50" s="75" t="s">
        <v>118</v>
      </c>
      <c r="R50" s="140">
        <f>P49*P52</f>
        <v>1.5277777777777781</v>
      </c>
    </row>
    <row r="51" spans="1:18" ht="15.75" customHeight="1" x14ac:dyDescent="0.2">
      <c r="B51" s="58" t="s">
        <v>82</v>
      </c>
      <c r="C51" s="58"/>
      <c r="D51" s="134">
        <v>22</v>
      </c>
      <c r="E51" s="134"/>
      <c r="F51" s="2" t="s">
        <v>13</v>
      </c>
      <c r="L51" s="1"/>
      <c r="M51" s="1"/>
      <c r="N51" s="1"/>
      <c r="O51" s="1"/>
      <c r="P51" s="1"/>
      <c r="Q51" s="147"/>
      <c r="R51" s="141"/>
    </row>
    <row r="52" spans="1:18" ht="15.75" customHeight="1" x14ac:dyDescent="0.2">
      <c r="B52" s="58" t="s">
        <v>83</v>
      </c>
      <c r="C52" s="58"/>
      <c r="D52" s="134">
        <v>18</v>
      </c>
      <c r="E52" s="134"/>
      <c r="F52" s="2" t="s">
        <v>13</v>
      </c>
      <c r="H52" s="5" t="s">
        <v>102</v>
      </c>
      <c r="I52" s="58" t="s">
        <v>98</v>
      </c>
      <c r="J52" s="58"/>
      <c r="K52" s="3">
        <f>D51/(D51+D52)</f>
        <v>0.55000000000000004</v>
      </c>
      <c r="L52" s="143" t="s">
        <v>119</v>
      </c>
      <c r="M52" s="2" t="s">
        <v>106</v>
      </c>
      <c r="N52" s="3">
        <f>K52/K53</f>
        <v>1.2222222222222223</v>
      </c>
      <c r="O52" s="71" t="s">
        <v>111</v>
      </c>
      <c r="P52" s="146">
        <f>MAX(N52,N53)</f>
        <v>1.2222222222222223</v>
      </c>
      <c r="Q52" s="148"/>
      <c r="R52" s="142"/>
    </row>
    <row r="53" spans="1:18" ht="15.75" customHeight="1" x14ac:dyDescent="0.2">
      <c r="B53" s="58" t="s">
        <v>85</v>
      </c>
      <c r="C53" s="58"/>
      <c r="D53" s="134">
        <v>90</v>
      </c>
      <c r="E53" s="134"/>
      <c r="F53" s="2" t="s">
        <v>13</v>
      </c>
      <c r="H53" s="5" t="s">
        <v>103</v>
      </c>
      <c r="I53" s="58" t="s">
        <v>99</v>
      </c>
      <c r="J53" s="58"/>
      <c r="K53" s="3">
        <f>D52/(D51+D52)</f>
        <v>0.45</v>
      </c>
      <c r="L53" s="144"/>
      <c r="M53" s="2" t="s">
        <v>107</v>
      </c>
      <c r="N53" s="3">
        <f>K53/K52</f>
        <v>0.81818181818181812</v>
      </c>
      <c r="O53" s="72"/>
      <c r="P53" s="145"/>
    </row>
    <row r="54" spans="1:18" ht="15.75" customHeight="1" x14ac:dyDescent="0.2"/>
    <row r="55" spans="1:18" ht="15.75" customHeight="1" x14ac:dyDescent="0.2">
      <c r="A55" s="56" t="s">
        <v>79</v>
      </c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</row>
    <row r="56" spans="1:18" ht="15.75" customHeight="1" x14ac:dyDescent="0.2">
      <c r="A56" s="54" t="s">
        <v>130</v>
      </c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</row>
    <row r="57" spans="1:18" ht="15.75" customHeight="1" x14ac:dyDescent="0.2">
      <c r="B57" s="137" t="s">
        <v>92</v>
      </c>
      <c r="C57" s="138"/>
      <c r="D57" s="138"/>
      <c r="E57" s="138"/>
      <c r="F57" s="138"/>
      <c r="G57" s="138"/>
      <c r="H57" s="138"/>
      <c r="I57" s="138"/>
      <c r="J57" s="138"/>
      <c r="K57" s="139"/>
      <c r="L57" s="38">
        <f>D40*(J45)*D53</f>
        <v>125.68500000000003</v>
      </c>
      <c r="M57" s="28" t="s">
        <v>41</v>
      </c>
      <c r="N57" s="22"/>
    </row>
    <row r="58" spans="1:18" ht="15.75" customHeight="1" x14ac:dyDescent="0.2"/>
    <row r="59" spans="1:18" ht="15.75" customHeight="1" x14ac:dyDescent="0.2">
      <c r="B59" s="137" t="s">
        <v>131</v>
      </c>
      <c r="C59" s="138"/>
      <c r="D59" s="138"/>
      <c r="E59" s="138"/>
      <c r="F59" s="139"/>
      <c r="G59" s="4">
        <v>2</v>
      </c>
      <c r="H59" s="29" t="s">
        <v>109</v>
      </c>
      <c r="I59" s="137" t="s">
        <v>108</v>
      </c>
      <c r="J59" s="138"/>
      <c r="K59" s="139"/>
      <c r="L59" s="3">
        <f>R50</f>
        <v>1.5277777777777781</v>
      </c>
      <c r="M59" s="2" t="s">
        <v>94</v>
      </c>
    </row>
    <row r="60" spans="1:18" ht="15.75" customHeight="1" x14ac:dyDescent="0.2">
      <c r="B60" s="137" t="s">
        <v>95</v>
      </c>
      <c r="C60" s="138"/>
      <c r="D60" s="138"/>
      <c r="E60" s="138"/>
      <c r="F60" s="138"/>
      <c r="G60" s="138"/>
      <c r="H60" s="138"/>
      <c r="I60" s="138"/>
      <c r="J60" s="138"/>
      <c r="K60" s="139"/>
      <c r="L60" s="14">
        <f>(L57*L59)/(D51+D52)/G59</f>
        <v>2.400234375000001</v>
      </c>
      <c r="M60" s="2" t="s">
        <v>14</v>
      </c>
    </row>
    <row r="61" spans="1:18" ht="15.75" customHeight="1" x14ac:dyDescent="0.2">
      <c r="A61" s="54" t="s">
        <v>132</v>
      </c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</row>
  </sheetData>
  <sheetProtection formatCells="0" selectLockedCells="1" selectUnlockedCells="1"/>
  <mergeCells count="88">
    <mergeCell ref="A35:B36"/>
    <mergeCell ref="C35:D35"/>
    <mergeCell ref="E35:F35"/>
    <mergeCell ref="G35:H35"/>
    <mergeCell ref="I35:J35"/>
    <mergeCell ref="C36:D36"/>
    <mergeCell ref="E36:F36"/>
    <mergeCell ref="G36:H36"/>
    <mergeCell ref="I36:J36"/>
    <mergeCell ref="A33:B34"/>
    <mergeCell ref="C33:D33"/>
    <mergeCell ref="E33:F33"/>
    <mergeCell ref="G33:H33"/>
    <mergeCell ref="I33:J33"/>
    <mergeCell ref="C34:D34"/>
    <mergeCell ref="E34:F34"/>
    <mergeCell ref="G34:H34"/>
    <mergeCell ref="I34:J34"/>
    <mergeCell ref="G30:H30"/>
    <mergeCell ref="I30:J30"/>
    <mergeCell ref="A31:B32"/>
    <mergeCell ref="C31:D31"/>
    <mergeCell ref="E31:F31"/>
    <mergeCell ref="G31:H31"/>
    <mergeCell ref="I31:J31"/>
    <mergeCell ref="C32:D32"/>
    <mergeCell ref="E32:F32"/>
    <mergeCell ref="G32:H32"/>
    <mergeCell ref="I32:J32"/>
    <mergeCell ref="A43:E43"/>
    <mergeCell ref="B41:C41"/>
    <mergeCell ref="A37:E37"/>
    <mergeCell ref="B38:C38"/>
    <mergeCell ref="D38:E38"/>
    <mergeCell ref="B40:C40"/>
    <mergeCell ref="D40:E40"/>
    <mergeCell ref="D41:E41"/>
    <mergeCell ref="R50:R52"/>
    <mergeCell ref="B57:K57"/>
    <mergeCell ref="O49:O50"/>
    <mergeCell ref="B59:F59"/>
    <mergeCell ref="L52:L53"/>
    <mergeCell ref="D53:E53"/>
    <mergeCell ref="B51:C51"/>
    <mergeCell ref="I59:K59"/>
    <mergeCell ref="I52:J52"/>
    <mergeCell ref="L49:L50"/>
    <mergeCell ref="P49:P50"/>
    <mergeCell ref="P52:P53"/>
    <mergeCell ref="Q50:Q52"/>
    <mergeCell ref="D50:E50"/>
    <mergeCell ref="B50:C50"/>
    <mergeCell ref="I49:J49"/>
    <mergeCell ref="A61:L61"/>
    <mergeCell ref="O52:O53"/>
    <mergeCell ref="B60:K60"/>
    <mergeCell ref="A55:L55"/>
    <mergeCell ref="B53:C53"/>
    <mergeCell ref="D52:E52"/>
    <mergeCell ref="I53:J53"/>
    <mergeCell ref="A56:L56"/>
    <mergeCell ref="I50:J50"/>
    <mergeCell ref="H45:I45"/>
    <mergeCell ref="D51:E51"/>
    <mergeCell ref="B52:C52"/>
    <mergeCell ref="D49:E49"/>
    <mergeCell ref="B48:C48"/>
    <mergeCell ref="B49:C49"/>
    <mergeCell ref="G48:J48"/>
    <mergeCell ref="D48:E48"/>
    <mergeCell ref="B45:C45"/>
    <mergeCell ref="A47:E47"/>
    <mergeCell ref="A1:I1"/>
    <mergeCell ref="A26:E26"/>
    <mergeCell ref="B44:C44"/>
    <mergeCell ref="F38:G38"/>
    <mergeCell ref="B39:C39"/>
    <mergeCell ref="D39:E39"/>
    <mergeCell ref="A27:M27"/>
    <mergeCell ref="A28:B30"/>
    <mergeCell ref="C28:J28"/>
    <mergeCell ref="K28:M30"/>
    <mergeCell ref="C29:F29"/>
    <mergeCell ref="G29:J29"/>
    <mergeCell ref="C30:D30"/>
    <mergeCell ref="E30:F30"/>
    <mergeCell ref="M44:Q44"/>
    <mergeCell ref="M43:Q43"/>
  </mergeCells>
  <phoneticPr fontId="2"/>
  <pageMargins left="0.69" right="0.36" top="0.63" bottom="0.75" header="0.42" footer="0.51200000000000001"/>
  <pageSetup paperSize="9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53"/>
  </sheetPr>
  <dimension ref="A1:AB71"/>
  <sheetViews>
    <sheetView view="pageBreakPreview" topLeftCell="A49" zoomScaleNormal="100" workbookViewId="0">
      <selection activeCell="Q60" sqref="Q60"/>
    </sheetView>
  </sheetViews>
  <sheetFormatPr defaultRowHeight="13.2" x14ac:dyDescent="0.2"/>
  <cols>
    <col min="1" max="17" width="7.6640625" customWidth="1"/>
  </cols>
  <sheetData>
    <row r="1" spans="1:20" ht="29.4" customHeight="1" x14ac:dyDescent="0.2">
      <c r="A1" s="129" t="s">
        <v>93</v>
      </c>
      <c r="B1" s="129"/>
      <c r="C1" s="129"/>
      <c r="D1" s="129"/>
      <c r="E1" s="129"/>
      <c r="F1" s="129"/>
      <c r="G1" s="129"/>
      <c r="H1" s="129"/>
      <c r="I1" s="129"/>
    </row>
    <row r="2" spans="1:20" ht="19.95" customHeight="1" x14ac:dyDescent="0.2"/>
    <row r="3" spans="1:20" ht="19.95" customHeight="1" x14ac:dyDescent="0.2">
      <c r="A3" s="101" t="s">
        <v>89</v>
      </c>
      <c r="B3" s="101"/>
      <c r="C3" s="101"/>
      <c r="D3" s="101"/>
    </row>
    <row r="4" spans="1:20" ht="19.95" customHeight="1" x14ac:dyDescent="0.2"/>
    <row r="5" spans="1:20" ht="19.95" customHeight="1" x14ac:dyDescent="0.2"/>
    <row r="6" spans="1:20" ht="19.95" customHeight="1" x14ac:dyDescent="0.2"/>
    <row r="7" spans="1:20" ht="19.95" customHeight="1" x14ac:dyDescent="0.2"/>
    <row r="8" spans="1:20" ht="19.95" customHeight="1" x14ac:dyDescent="0.2">
      <c r="L8" s="40"/>
      <c r="M8" s="40"/>
      <c r="N8" s="40"/>
      <c r="O8" s="40"/>
      <c r="P8" s="40"/>
      <c r="Q8" s="40"/>
      <c r="R8" s="40"/>
      <c r="S8" s="40"/>
      <c r="T8" s="40"/>
    </row>
    <row r="9" spans="1:20" ht="19.95" customHeight="1" x14ac:dyDescent="0.2"/>
    <row r="10" spans="1:20" ht="19.95" customHeight="1" x14ac:dyDescent="0.2">
      <c r="N10" s="39"/>
    </row>
    <row r="11" spans="1:20" ht="19.95" customHeight="1" x14ac:dyDescent="0.2"/>
    <row r="12" spans="1:20" ht="19.95" customHeight="1" x14ac:dyDescent="0.2"/>
    <row r="13" spans="1:20" ht="20.399999999999999" customHeight="1" x14ac:dyDescent="0.2"/>
    <row r="14" spans="1:20" ht="19.95" customHeight="1" x14ac:dyDescent="0.2">
      <c r="A14" s="101" t="s">
        <v>90</v>
      </c>
      <c r="B14" s="101"/>
      <c r="C14" s="101"/>
      <c r="D14" s="101"/>
    </row>
    <row r="15" spans="1:20" ht="19.95" customHeight="1" x14ac:dyDescent="0.2"/>
    <row r="16" spans="1:20" ht="19.95" customHeight="1" x14ac:dyDescent="0.2"/>
    <row r="17" spans="1:28" ht="19.95" customHeight="1" x14ac:dyDescent="0.2"/>
    <row r="18" spans="1:28" ht="19.95" customHeight="1" x14ac:dyDescent="0.2"/>
    <row r="19" spans="1:28" ht="19.95" customHeight="1" x14ac:dyDescent="0.2"/>
    <row r="20" spans="1:28" ht="19.95" customHeight="1" x14ac:dyDescent="0.2"/>
    <row r="21" spans="1:28" ht="19.95" customHeight="1" x14ac:dyDescent="0.2"/>
    <row r="22" spans="1:28" ht="19.95" customHeight="1" x14ac:dyDescent="0.2"/>
    <row r="23" spans="1:28" ht="19.95" customHeight="1" x14ac:dyDescent="0.2"/>
    <row r="24" spans="1:28" ht="19.95" customHeight="1" x14ac:dyDescent="0.2"/>
    <row r="25" spans="1:28" ht="19.95" customHeight="1" x14ac:dyDescent="0.2"/>
    <row r="26" spans="1:28" ht="19.95" customHeight="1" x14ac:dyDescent="0.2">
      <c r="A26" s="128" t="s">
        <v>137</v>
      </c>
      <c r="B26" s="128"/>
      <c r="C26" s="128"/>
      <c r="D26" s="128"/>
      <c r="E26" s="128"/>
      <c r="F26" s="7"/>
      <c r="G26" s="7"/>
      <c r="H26" s="7"/>
      <c r="I26" s="7"/>
      <c r="J26" s="20"/>
      <c r="K26" s="20"/>
      <c r="L26" s="20"/>
      <c r="S26" s="1"/>
      <c r="T26" s="1"/>
      <c r="U26" s="8"/>
      <c r="V26" s="8"/>
      <c r="W26" s="8"/>
      <c r="X26" s="8"/>
      <c r="Y26" s="8"/>
      <c r="Z26" s="8"/>
      <c r="AA26" s="8"/>
      <c r="AB26" s="8"/>
    </row>
    <row r="27" spans="1:28" ht="15.6" customHeight="1" x14ac:dyDescent="0.2">
      <c r="A27" s="111" t="s">
        <v>167</v>
      </c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</row>
    <row r="28" spans="1:28" ht="15.6" customHeight="1" x14ac:dyDescent="0.2">
      <c r="A28" s="112" t="s">
        <v>148</v>
      </c>
      <c r="B28" s="89"/>
      <c r="C28" s="59" t="s">
        <v>149</v>
      </c>
      <c r="D28" s="60"/>
      <c r="E28" s="60"/>
      <c r="F28" s="60"/>
      <c r="G28" s="60"/>
      <c r="H28" s="60"/>
      <c r="I28" s="60"/>
      <c r="J28" s="61"/>
      <c r="K28" s="112" t="s">
        <v>6</v>
      </c>
      <c r="L28" s="115"/>
      <c r="M28" s="89"/>
    </row>
    <row r="29" spans="1:28" ht="15.6" customHeight="1" x14ac:dyDescent="0.2">
      <c r="A29" s="113"/>
      <c r="B29" s="114"/>
      <c r="C29" s="60" t="s">
        <v>146</v>
      </c>
      <c r="D29" s="60"/>
      <c r="E29" s="60"/>
      <c r="F29" s="61"/>
      <c r="G29" s="59" t="s">
        <v>147</v>
      </c>
      <c r="H29" s="60"/>
      <c r="I29" s="60"/>
      <c r="J29" s="61"/>
      <c r="K29" s="113"/>
      <c r="L29" s="116"/>
      <c r="M29" s="114"/>
    </row>
    <row r="30" spans="1:28" ht="15.6" customHeight="1" x14ac:dyDescent="0.2">
      <c r="A30" s="90"/>
      <c r="B30" s="91"/>
      <c r="C30" s="61" t="s">
        <v>144</v>
      </c>
      <c r="D30" s="58"/>
      <c r="E30" s="58" t="s">
        <v>145</v>
      </c>
      <c r="F30" s="58"/>
      <c r="G30" s="58" t="s">
        <v>144</v>
      </c>
      <c r="H30" s="58"/>
      <c r="I30" s="58" t="s">
        <v>145</v>
      </c>
      <c r="J30" s="58"/>
      <c r="K30" s="90"/>
      <c r="L30" s="117"/>
      <c r="M30" s="91"/>
    </row>
    <row r="31" spans="1:28" ht="15.6" customHeight="1" x14ac:dyDescent="0.2">
      <c r="A31" s="74" t="s">
        <v>3</v>
      </c>
      <c r="B31" s="74"/>
      <c r="C31" s="107">
        <v>2</v>
      </c>
      <c r="D31" s="108"/>
      <c r="E31" s="107">
        <v>1.5</v>
      </c>
      <c r="F31" s="108"/>
      <c r="G31" s="107">
        <v>1.5</v>
      </c>
      <c r="H31" s="108"/>
      <c r="I31" s="107">
        <v>1</v>
      </c>
      <c r="J31" s="108"/>
      <c r="K31" s="15"/>
      <c r="M31" s="16"/>
    </row>
    <row r="32" spans="1:28" ht="15.6" customHeight="1" x14ac:dyDescent="0.2">
      <c r="A32" s="74"/>
      <c r="B32" s="74"/>
      <c r="C32" s="109" t="s">
        <v>64</v>
      </c>
      <c r="D32" s="110"/>
      <c r="E32" s="109" t="s">
        <v>64</v>
      </c>
      <c r="F32" s="110"/>
      <c r="G32" s="109" t="s">
        <v>64</v>
      </c>
      <c r="H32" s="110"/>
      <c r="I32" s="109" t="s">
        <v>65</v>
      </c>
      <c r="J32" s="110"/>
      <c r="K32" s="15"/>
      <c r="M32" s="16"/>
    </row>
    <row r="33" spans="1:28" ht="15.6" customHeight="1" x14ac:dyDescent="0.2">
      <c r="A33" s="58" t="s">
        <v>4</v>
      </c>
      <c r="B33" s="58"/>
      <c r="C33" s="107">
        <v>1.5</v>
      </c>
      <c r="D33" s="108"/>
      <c r="E33" s="107">
        <v>1</v>
      </c>
      <c r="F33" s="108"/>
      <c r="G33" s="107">
        <v>1</v>
      </c>
      <c r="H33" s="108"/>
      <c r="I33" s="107">
        <v>0.6</v>
      </c>
      <c r="J33" s="108"/>
      <c r="K33" s="15"/>
      <c r="M33" s="16"/>
    </row>
    <row r="34" spans="1:28" ht="15.6" customHeight="1" x14ac:dyDescent="0.2">
      <c r="A34" s="58"/>
      <c r="B34" s="58"/>
      <c r="C34" s="109" t="s">
        <v>65</v>
      </c>
      <c r="D34" s="110"/>
      <c r="E34" s="109" t="s">
        <v>65</v>
      </c>
      <c r="F34" s="110"/>
      <c r="G34" s="109" t="s">
        <v>65</v>
      </c>
      <c r="H34" s="110"/>
      <c r="I34" s="109" t="s">
        <v>66</v>
      </c>
      <c r="J34" s="110"/>
      <c r="K34" s="15"/>
      <c r="M34" s="16"/>
    </row>
    <row r="35" spans="1:28" ht="15.6" customHeight="1" x14ac:dyDescent="0.2">
      <c r="A35" s="58" t="s">
        <v>5</v>
      </c>
      <c r="B35" s="58"/>
      <c r="C35" s="107">
        <v>1</v>
      </c>
      <c r="D35" s="108"/>
      <c r="E35" s="107">
        <v>0.6</v>
      </c>
      <c r="F35" s="108"/>
      <c r="G35" s="107">
        <v>0.6</v>
      </c>
      <c r="H35" s="108"/>
      <c r="I35" s="107">
        <v>0.4</v>
      </c>
      <c r="J35" s="108"/>
      <c r="K35" s="15"/>
      <c r="M35" s="16"/>
    </row>
    <row r="36" spans="1:28" ht="15.6" customHeight="1" x14ac:dyDescent="0.2">
      <c r="A36" s="58"/>
      <c r="B36" s="58"/>
      <c r="C36" s="109" t="s">
        <v>66</v>
      </c>
      <c r="D36" s="110"/>
      <c r="E36" s="109" t="s">
        <v>66</v>
      </c>
      <c r="F36" s="110"/>
      <c r="G36" s="109" t="s">
        <v>66</v>
      </c>
      <c r="H36" s="110"/>
      <c r="I36" s="109" t="s">
        <v>67</v>
      </c>
      <c r="J36" s="110"/>
      <c r="K36" s="17"/>
      <c r="L36" s="13"/>
      <c r="M36" s="18"/>
    </row>
    <row r="37" spans="1:28" ht="19.95" customHeight="1" x14ac:dyDescent="0.2">
      <c r="A37" s="63" t="s">
        <v>150</v>
      </c>
      <c r="B37" s="63"/>
      <c r="C37" s="63"/>
      <c r="D37" s="63"/>
      <c r="E37" s="63"/>
      <c r="F37" s="7"/>
      <c r="G37" s="7"/>
      <c r="H37" s="7"/>
      <c r="I37" s="7"/>
      <c r="J37" s="20"/>
      <c r="K37" s="20"/>
      <c r="L37" s="20"/>
      <c r="S37" s="1"/>
      <c r="T37" s="1"/>
      <c r="U37" s="8"/>
      <c r="V37" s="8"/>
      <c r="W37" s="8"/>
      <c r="X37" s="8"/>
      <c r="Y37" s="8"/>
      <c r="Z37" s="8"/>
      <c r="AA37" s="8"/>
      <c r="AB37" s="8"/>
    </row>
    <row r="38" spans="1:28" s="12" customFormat="1" ht="19.95" customHeight="1" x14ac:dyDescent="0.2">
      <c r="B38" s="100" t="s">
        <v>47</v>
      </c>
      <c r="C38" s="100"/>
      <c r="D38" s="104" t="s">
        <v>144</v>
      </c>
      <c r="E38" s="104"/>
      <c r="F38" s="105" t="s">
        <v>128</v>
      </c>
      <c r="G38" s="106"/>
      <c r="H38" s="21"/>
      <c r="J38" s="20"/>
      <c r="K38" s="20"/>
      <c r="S38" s="21"/>
      <c r="T38" s="21"/>
      <c r="U38" s="31"/>
      <c r="V38" s="31"/>
      <c r="W38" s="31"/>
      <c r="X38" s="31"/>
      <c r="Y38" s="31"/>
      <c r="Z38" s="31"/>
      <c r="AA38" s="31"/>
      <c r="AB38" s="31"/>
    </row>
    <row r="39" spans="1:28" s="12" customFormat="1" ht="19.95" customHeight="1" x14ac:dyDescent="0.2">
      <c r="B39" s="100" t="s">
        <v>48</v>
      </c>
      <c r="C39" s="100"/>
      <c r="D39" s="104" t="s">
        <v>129</v>
      </c>
      <c r="E39" s="104"/>
      <c r="S39" s="21"/>
      <c r="T39" s="21"/>
      <c r="U39" s="31"/>
      <c r="V39" s="31"/>
      <c r="W39" s="31"/>
      <c r="X39" s="31"/>
      <c r="Y39" s="31"/>
      <c r="Z39" s="31"/>
      <c r="AA39" s="31"/>
      <c r="AB39" s="31"/>
    </row>
    <row r="40" spans="1:28" s="12" customFormat="1" ht="19.95" customHeight="1" x14ac:dyDescent="0.2">
      <c r="B40" s="100" t="s">
        <v>115</v>
      </c>
      <c r="C40" s="100"/>
      <c r="D40" s="104">
        <v>1.5</v>
      </c>
      <c r="E40" s="104"/>
      <c r="S40" s="21"/>
      <c r="T40" s="21"/>
      <c r="U40" s="31"/>
      <c r="V40" s="31"/>
      <c r="W40" s="31"/>
      <c r="X40" s="31"/>
      <c r="Y40" s="31"/>
      <c r="Z40" s="31"/>
      <c r="AA40" s="31"/>
      <c r="AB40" s="31"/>
    </row>
    <row r="41" spans="1:28" s="12" customFormat="1" ht="19.95" customHeight="1" x14ac:dyDescent="0.2">
      <c r="B41" s="100" t="s">
        <v>116</v>
      </c>
      <c r="C41" s="100"/>
      <c r="D41" s="103">
        <f>D40*0.5</f>
        <v>0.75</v>
      </c>
      <c r="E41" s="103"/>
      <c r="S41" s="21"/>
      <c r="T41" s="21"/>
      <c r="U41" s="31"/>
      <c r="V41" s="31"/>
      <c r="W41" s="31"/>
      <c r="X41" s="31"/>
      <c r="Y41" s="31"/>
      <c r="Z41" s="31"/>
      <c r="AA41" s="31"/>
      <c r="AB41" s="31"/>
    </row>
    <row r="42" spans="1:28" ht="19.95" customHeight="1" x14ac:dyDescent="0.2"/>
    <row r="43" spans="1:28" ht="19.95" customHeight="1" x14ac:dyDescent="0.2">
      <c r="A43" s="128" t="s">
        <v>33</v>
      </c>
      <c r="B43" s="128"/>
      <c r="C43" s="128"/>
      <c r="D43" s="128"/>
      <c r="E43" s="128"/>
      <c r="F43" s="1" t="s">
        <v>42</v>
      </c>
      <c r="G43" s="1"/>
      <c r="H43" s="1"/>
      <c r="I43" s="1"/>
      <c r="J43" s="1"/>
      <c r="K43" s="11"/>
      <c r="L43" s="11"/>
      <c r="M43" s="131" t="s">
        <v>112</v>
      </c>
      <c r="N43" s="132"/>
      <c r="O43" s="132"/>
      <c r="P43" s="132"/>
      <c r="Q43" s="133"/>
    </row>
    <row r="44" spans="1:28" ht="19.95" customHeight="1" x14ac:dyDescent="0.2">
      <c r="B44" s="59" t="s">
        <v>8</v>
      </c>
      <c r="C44" s="61"/>
      <c r="D44" s="2" t="s">
        <v>9</v>
      </c>
      <c r="E44" s="2" t="s">
        <v>0</v>
      </c>
      <c r="F44" s="2" t="s">
        <v>9</v>
      </c>
      <c r="G44" s="2" t="s">
        <v>0</v>
      </c>
      <c r="H44" s="2" t="s">
        <v>9</v>
      </c>
      <c r="I44" s="2" t="s">
        <v>0</v>
      </c>
      <c r="J44" s="2" t="s">
        <v>9</v>
      </c>
      <c r="K44" s="2" t="s">
        <v>0</v>
      </c>
      <c r="M44" s="130" t="s">
        <v>113</v>
      </c>
      <c r="N44" s="130"/>
      <c r="O44" s="130"/>
      <c r="P44" s="130"/>
      <c r="Q44" s="130"/>
    </row>
    <row r="45" spans="1:28" ht="19.95" customHeight="1" x14ac:dyDescent="0.2">
      <c r="B45" s="58" t="s">
        <v>114</v>
      </c>
      <c r="C45" s="58"/>
      <c r="D45" s="4">
        <v>95</v>
      </c>
      <c r="E45" s="2" t="s">
        <v>43</v>
      </c>
      <c r="F45" s="3">
        <f>D45*9.8</f>
        <v>931.00000000000011</v>
      </c>
      <c r="G45" s="2" t="s">
        <v>40</v>
      </c>
      <c r="H45" s="58" t="s">
        <v>91</v>
      </c>
      <c r="I45" s="58"/>
      <c r="J45" s="3">
        <f>F45/1000</f>
        <v>0.93100000000000016</v>
      </c>
      <c r="K45" s="2" t="s">
        <v>127</v>
      </c>
    </row>
    <row r="46" spans="1:28" ht="19.95" customHeight="1" x14ac:dyDescent="0.2"/>
    <row r="47" spans="1:28" ht="19.95" customHeight="1" x14ac:dyDescent="0.2">
      <c r="A47" s="128" t="s">
        <v>10</v>
      </c>
      <c r="B47" s="128"/>
      <c r="C47" s="128"/>
      <c r="D47" s="128"/>
      <c r="E47" s="128"/>
      <c r="F47" s="1"/>
      <c r="G47" s="1"/>
      <c r="H47" s="1"/>
    </row>
    <row r="48" spans="1:28" ht="19.95" customHeight="1" x14ac:dyDescent="0.2">
      <c r="B48" s="58" t="s">
        <v>11</v>
      </c>
      <c r="C48" s="58"/>
      <c r="D48" s="2" t="s">
        <v>12</v>
      </c>
      <c r="E48" s="2" t="s">
        <v>0</v>
      </c>
      <c r="F48" s="135" t="s">
        <v>117</v>
      </c>
      <c r="G48" s="136"/>
      <c r="H48" s="136"/>
      <c r="I48" s="136"/>
    </row>
    <row r="49" spans="1:17" ht="19.95" customHeight="1" x14ac:dyDescent="0.2">
      <c r="B49" s="58" t="s">
        <v>84</v>
      </c>
      <c r="C49" s="58"/>
      <c r="D49" s="4">
        <v>50</v>
      </c>
      <c r="E49" s="2" t="s">
        <v>13</v>
      </c>
      <c r="G49" s="5" t="s">
        <v>100</v>
      </c>
      <c r="H49" s="58" t="s">
        <v>97</v>
      </c>
      <c r="I49" s="58"/>
      <c r="J49" s="3">
        <f>D49/(D49+D50)</f>
        <v>0.55555555555555558</v>
      </c>
      <c r="K49" s="143" t="s">
        <v>119</v>
      </c>
      <c r="L49" s="2" t="s">
        <v>104</v>
      </c>
      <c r="M49" s="3">
        <f>J49/J50</f>
        <v>1.2500000000000002</v>
      </c>
      <c r="N49" s="71" t="s">
        <v>110</v>
      </c>
      <c r="O49" s="145">
        <f>MAX(M49,M50)</f>
        <v>1.2500000000000002</v>
      </c>
    </row>
    <row r="50" spans="1:17" ht="19.95" customHeight="1" x14ac:dyDescent="0.2">
      <c r="B50" s="58" t="s">
        <v>34</v>
      </c>
      <c r="C50" s="58"/>
      <c r="D50" s="4">
        <v>40</v>
      </c>
      <c r="E50" s="2" t="s">
        <v>13</v>
      </c>
      <c r="G50" s="5" t="s">
        <v>101</v>
      </c>
      <c r="H50" s="58" t="s">
        <v>96</v>
      </c>
      <c r="I50" s="58"/>
      <c r="J50" s="3">
        <f>D50/(D49+D50)</f>
        <v>0.44444444444444442</v>
      </c>
      <c r="K50" s="144"/>
      <c r="L50" s="2" t="s">
        <v>105</v>
      </c>
      <c r="M50" s="3">
        <f>J50/J49</f>
        <v>0.79999999999999993</v>
      </c>
      <c r="N50" s="72"/>
      <c r="O50" s="146"/>
      <c r="P50" s="75" t="s">
        <v>118</v>
      </c>
      <c r="Q50" s="140">
        <f>O49*O52</f>
        <v>1.517857142857143</v>
      </c>
    </row>
    <row r="51" spans="1:17" ht="19.95" customHeight="1" x14ac:dyDescent="0.2">
      <c r="B51" s="58" t="s">
        <v>82</v>
      </c>
      <c r="C51" s="58"/>
      <c r="D51" s="4">
        <v>14</v>
      </c>
      <c r="E51" s="2" t="s">
        <v>13</v>
      </c>
      <c r="K51" s="1"/>
      <c r="L51" s="1"/>
      <c r="M51" s="1"/>
      <c r="N51" s="1"/>
      <c r="O51" s="1"/>
      <c r="P51" s="147"/>
      <c r="Q51" s="141"/>
    </row>
    <row r="52" spans="1:17" ht="19.95" customHeight="1" x14ac:dyDescent="0.2">
      <c r="B52" s="58" t="s">
        <v>83</v>
      </c>
      <c r="C52" s="58"/>
      <c r="D52" s="4">
        <v>17</v>
      </c>
      <c r="E52" s="2" t="s">
        <v>13</v>
      </c>
      <c r="G52" s="5" t="s">
        <v>102</v>
      </c>
      <c r="H52" s="58" t="s">
        <v>98</v>
      </c>
      <c r="I52" s="58"/>
      <c r="J52" s="3">
        <f>D51/(D51+D52)</f>
        <v>0.45161290322580644</v>
      </c>
      <c r="K52" s="143" t="s">
        <v>119</v>
      </c>
      <c r="L52" s="2" t="s">
        <v>106</v>
      </c>
      <c r="M52" s="3">
        <f>J52/J53</f>
        <v>0.82352941176470595</v>
      </c>
      <c r="N52" s="71" t="s">
        <v>111</v>
      </c>
      <c r="O52" s="146">
        <f>MAX(M52,M53)</f>
        <v>1.2142857142857142</v>
      </c>
      <c r="P52" s="148"/>
      <c r="Q52" s="142"/>
    </row>
    <row r="53" spans="1:17" ht="19.95" customHeight="1" x14ac:dyDescent="0.2">
      <c r="B53" s="58" t="s">
        <v>86</v>
      </c>
      <c r="C53" s="58"/>
      <c r="D53" s="4">
        <v>10</v>
      </c>
      <c r="E53" s="2" t="s">
        <v>13</v>
      </c>
      <c r="G53" s="5" t="s">
        <v>103</v>
      </c>
      <c r="H53" s="58" t="s">
        <v>99</v>
      </c>
      <c r="I53" s="58"/>
      <c r="J53" s="3">
        <f>D52/(D51+D52)</f>
        <v>0.54838709677419351</v>
      </c>
      <c r="K53" s="144"/>
      <c r="L53" s="2" t="s">
        <v>107</v>
      </c>
      <c r="M53" s="3">
        <f>J53/J52</f>
        <v>1.2142857142857142</v>
      </c>
      <c r="N53" s="72"/>
      <c r="O53" s="145"/>
    </row>
    <row r="54" spans="1:17" ht="19.95" customHeight="1" x14ac:dyDescent="0.2">
      <c r="B54" s="59" t="s">
        <v>88</v>
      </c>
      <c r="C54" s="61"/>
      <c r="D54" s="4">
        <v>40</v>
      </c>
      <c r="E54" s="2" t="s">
        <v>13</v>
      </c>
    </row>
    <row r="55" spans="1:17" ht="19.95" customHeight="1" x14ac:dyDescent="0.2">
      <c r="B55" s="59" t="s">
        <v>87</v>
      </c>
      <c r="C55" s="61"/>
      <c r="D55" s="4">
        <v>30</v>
      </c>
      <c r="E55" s="2" t="s">
        <v>13</v>
      </c>
    </row>
    <row r="56" spans="1:17" ht="13.95" customHeight="1" x14ac:dyDescent="0.2"/>
    <row r="57" spans="1:17" ht="19.95" customHeight="1" x14ac:dyDescent="0.2">
      <c r="A57" s="56" t="s">
        <v>80</v>
      </c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</row>
    <row r="58" spans="1:17" ht="19.95" customHeight="1" x14ac:dyDescent="0.2">
      <c r="B58" s="137" t="s">
        <v>131</v>
      </c>
      <c r="C58" s="138"/>
      <c r="D58" s="138"/>
      <c r="E58" s="138"/>
      <c r="F58" s="139"/>
      <c r="G58" s="4">
        <v>2</v>
      </c>
      <c r="H58" s="29" t="s">
        <v>109</v>
      </c>
      <c r="I58" s="137" t="s">
        <v>108</v>
      </c>
      <c r="J58" s="138"/>
      <c r="K58" s="139"/>
      <c r="L58" s="3">
        <f>Q50</f>
        <v>1.517857142857143</v>
      </c>
      <c r="M58" s="2" t="s">
        <v>94</v>
      </c>
    </row>
    <row r="59" spans="1:17" ht="19.95" customHeight="1" x14ac:dyDescent="0.2">
      <c r="A59" s="54" t="s">
        <v>78</v>
      </c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</row>
    <row r="60" spans="1:17" ht="19.95" customHeight="1" x14ac:dyDescent="0.2">
      <c r="B60" s="137" t="s">
        <v>77</v>
      </c>
      <c r="C60" s="138"/>
      <c r="D60" s="138"/>
      <c r="E60" s="138"/>
      <c r="F60" s="138"/>
      <c r="G60" s="138"/>
      <c r="H60" s="138"/>
      <c r="I60" s="138"/>
      <c r="J60" s="138"/>
      <c r="K60" s="139"/>
      <c r="L60" s="38">
        <f>J45*L58*D40</f>
        <v>2.1196875000000004</v>
      </c>
      <c r="M60" s="28" t="s">
        <v>127</v>
      </c>
      <c r="N60" s="22"/>
    </row>
    <row r="61" spans="1:17" ht="19.95" customHeight="1" x14ac:dyDescent="0.2"/>
    <row r="62" spans="1:17" ht="19.95" customHeight="1" x14ac:dyDescent="0.2"/>
    <row r="63" spans="1:17" ht="19.95" customHeight="1" x14ac:dyDescent="0.2"/>
    <row r="64" spans="1:17" ht="19.95" customHeight="1" x14ac:dyDescent="0.2"/>
    <row r="65" ht="19.95" customHeight="1" x14ac:dyDescent="0.2"/>
    <row r="66" ht="19.95" customHeight="1" x14ac:dyDescent="0.2"/>
    <row r="67" ht="19.95" customHeight="1" x14ac:dyDescent="0.2"/>
    <row r="68" ht="19.95" customHeight="1" x14ac:dyDescent="0.2"/>
    <row r="69" ht="19.95" customHeight="1" x14ac:dyDescent="0.2"/>
    <row r="70" ht="19.95" customHeight="1" x14ac:dyDescent="0.2"/>
    <row r="71" ht="19.95" customHeight="1" x14ac:dyDescent="0.2"/>
  </sheetData>
  <sheetProtection formatCells="0" selectLockedCells="1" selectUnlockedCells="1"/>
  <mergeCells count="84">
    <mergeCell ref="A43:E43"/>
    <mergeCell ref="B51:C51"/>
    <mergeCell ref="B44:C44"/>
    <mergeCell ref="H50:I50"/>
    <mergeCell ref="P50:P52"/>
    <mergeCell ref="O49:O50"/>
    <mergeCell ref="M43:Q43"/>
    <mergeCell ref="Q50:Q52"/>
    <mergeCell ref="O52:O53"/>
    <mergeCell ref="N49:N50"/>
    <mergeCell ref="B60:K60"/>
    <mergeCell ref="N52:N53"/>
    <mergeCell ref="A35:B36"/>
    <mergeCell ref="C35:D35"/>
    <mergeCell ref="E35:F35"/>
    <mergeCell ref="G35:H35"/>
    <mergeCell ref="I35:J35"/>
    <mergeCell ref="C36:D36"/>
    <mergeCell ref="E36:F36"/>
    <mergeCell ref="G36:H36"/>
    <mergeCell ref="I36:J36"/>
    <mergeCell ref="B40:C40"/>
    <mergeCell ref="D40:E40"/>
    <mergeCell ref="F38:G38"/>
    <mergeCell ref="M44:Q44"/>
    <mergeCell ref="B45:C45"/>
    <mergeCell ref="A3:D3"/>
    <mergeCell ref="A14:D14"/>
    <mergeCell ref="A27:M27"/>
    <mergeCell ref="A28:B30"/>
    <mergeCell ref="C28:J28"/>
    <mergeCell ref="K28:M30"/>
    <mergeCell ref="C29:F29"/>
    <mergeCell ref="C30:D30"/>
    <mergeCell ref="E30:F30"/>
    <mergeCell ref="G30:H30"/>
    <mergeCell ref="I30:J30"/>
    <mergeCell ref="A31:B32"/>
    <mergeCell ref="C31:D31"/>
    <mergeCell ref="G29:J29"/>
    <mergeCell ref="A47:E47"/>
    <mergeCell ref="B48:C48"/>
    <mergeCell ref="F48:I48"/>
    <mergeCell ref="H45:I45"/>
    <mergeCell ref="I33:J33"/>
    <mergeCell ref="C34:D34"/>
    <mergeCell ref="E34:F34"/>
    <mergeCell ref="G34:H34"/>
    <mergeCell ref="I34:J34"/>
    <mergeCell ref="B41:C41"/>
    <mergeCell ref="D41:E41"/>
    <mergeCell ref="B39:C39"/>
    <mergeCell ref="D39:E39"/>
    <mergeCell ref="A59:L59"/>
    <mergeCell ref="B52:C52"/>
    <mergeCell ref="H52:I52"/>
    <mergeCell ref="K49:K50"/>
    <mergeCell ref="B53:C53"/>
    <mergeCell ref="B54:C54"/>
    <mergeCell ref="A57:L57"/>
    <mergeCell ref="B58:F58"/>
    <mergeCell ref="I58:K58"/>
    <mergeCell ref="K52:K53"/>
    <mergeCell ref="B55:C55"/>
    <mergeCell ref="B50:C50"/>
    <mergeCell ref="H53:I53"/>
    <mergeCell ref="B49:C49"/>
    <mergeCell ref="H49:I49"/>
    <mergeCell ref="A1:I1"/>
    <mergeCell ref="A26:E26"/>
    <mergeCell ref="A37:E37"/>
    <mergeCell ref="B38:C38"/>
    <mergeCell ref="D38:E38"/>
    <mergeCell ref="E31:F31"/>
    <mergeCell ref="G31:H31"/>
    <mergeCell ref="I31:J31"/>
    <mergeCell ref="C32:D32"/>
    <mergeCell ref="E32:F32"/>
    <mergeCell ref="G32:H32"/>
    <mergeCell ref="I32:J32"/>
    <mergeCell ref="A33:B34"/>
    <mergeCell ref="C33:D33"/>
    <mergeCell ref="E33:F33"/>
    <mergeCell ref="G33:H33"/>
  </mergeCells>
  <phoneticPr fontId="2"/>
  <pageMargins left="0.69" right="0.36" top="0.63" bottom="0.75" header="0.42" footer="0.51200000000000001"/>
  <pageSetup paperSize="9" orientation="landscape" horizontalDpi="4294967293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8</vt:i4>
      </vt:variant>
    </vt:vector>
  </HeadingPairs>
  <TitlesOfParts>
    <vt:vector size="18" baseType="lpstr">
      <vt:lpstr>その他の有用なソフト</vt:lpstr>
      <vt:lpstr>1 原資料</vt:lpstr>
      <vt:lpstr>2 応力度</vt:lpstr>
      <vt:lpstr>3 鋼材 </vt:lpstr>
      <vt:lpstr>4 アンカーボルト</vt:lpstr>
      <vt:lpstr>設計   ｴｱｺﾝ架台</vt:lpstr>
      <vt:lpstr>設計  ２段ｴｱｺﾝ架台</vt:lpstr>
      <vt:lpstr>設計  既製品架台</vt:lpstr>
      <vt:lpstr>設計  既製品壁取付架台</vt:lpstr>
      <vt:lpstr>001</vt:lpstr>
      <vt:lpstr>'1 原資料'!Print_Area</vt:lpstr>
      <vt:lpstr>'2 応力度'!Print_Area</vt:lpstr>
      <vt:lpstr>'3 鋼材 '!Print_Area</vt:lpstr>
      <vt:lpstr>'4 アンカーボルト'!Print_Area</vt:lpstr>
      <vt:lpstr>'設計   ｴｱｺﾝ架台'!Print_Area</vt:lpstr>
      <vt:lpstr>'設計  ２段ｴｱｺﾝ架台'!Print_Area</vt:lpstr>
      <vt:lpstr>'設計  既製品架台'!Print_Area</vt:lpstr>
      <vt:lpstr>'設計  既製品壁取付架台'!Print_Area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まつい　ひさお</dc:creator>
  <cp:lastModifiedBy>user</cp:lastModifiedBy>
  <cp:lastPrinted>2018-03-20T08:56:09Z</cp:lastPrinted>
  <dcterms:created xsi:type="dcterms:W3CDTF">2005-01-25T06:22:08Z</dcterms:created>
  <dcterms:modified xsi:type="dcterms:W3CDTF">2025-07-21T04:30:35Z</dcterms:modified>
</cp:coreProperties>
</file>