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embeddings/oleObject5.bin" ContentType="application/vnd.openxmlformats-officedocument.oleObject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26、建物の空調計画：熱量計算　(価格 13,310円(手数料・税込)\"/>
    </mc:Choice>
  </mc:AlternateContent>
  <xr:revisionPtr revIDLastSave="0" documentId="13_ncr:1_{22294BDD-991C-468B-A7F9-78BD3EA59F9F}" xr6:coauthVersionLast="47" xr6:coauthVersionMax="47" xr10:uidLastSave="{00000000-0000-0000-0000-000000000000}"/>
  <bookViews>
    <workbookView xWindow="-108" yWindow="-108" windowWidth="23256" windowHeight="12456" tabRatio="942" xr2:uid="{00000000-000D-0000-FFFF-FFFF00000000}"/>
  </bookViews>
  <sheets>
    <sheet name="その他の有用なソフト" sheetId="26" r:id="rId1"/>
    <sheet name="表1" sheetId="6" r:id="rId2"/>
    <sheet name="表2" sheetId="5" r:id="rId3"/>
    <sheet name="表3" sheetId="7" r:id="rId4"/>
    <sheet name="表4" sheetId="9" r:id="rId5"/>
    <sheet name="表5" sheetId="8" r:id="rId6"/>
    <sheet name="表6" sheetId="11" r:id="rId7"/>
    <sheet name="表7" sheetId="12" r:id="rId8"/>
    <sheet name="①建物方位" sheetId="23" r:id="rId9"/>
    <sheet name="②-1室条件" sheetId="14" r:id="rId10"/>
    <sheet name="②-2室条件" sheetId="25" r:id="rId11"/>
    <sheet name="③熱通過率" sheetId="18" r:id="rId12"/>
    <sheet name="④構造負荷条件" sheetId="22" r:id="rId13"/>
    <sheet name="⑤各室負荷" sheetId="16" r:id="rId14"/>
    <sheet name="0000" sheetId="21" r:id="rId15"/>
    <sheet name="0000000000000" sheetId="24" r:id="rId16"/>
  </sheets>
  <calcPr calcId="191029"/>
  <customWorkbookViews>
    <customWorkbookView name="松井用 - 個人用ビュー" guid="{090F6042-034F-11D5-BBE9-004005A9CEB2}" autoUpdate="1" mergeInterval="15" changesSavedWin="1" personalView="1" maximized="1" windowWidth="796" windowHeight="400" tabRatio="601" activeSheetId="1"/>
  </customWorkbookViews>
</workbook>
</file>

<file path=xl/calcChain.xml><?xml version="1.0" encoding="utf-8"?>
<calcChain xmlns="http://schemas.openxmlformats.org/spreadsheetml/2006/main">
  <c r="H30" i="16" l="1"/>
  <c r="M45" i="16"/>
  <c r="L45" i="16"/>
  <c r="J8" i="16"/>
  <c r="M8" i="16" s="1"/>
  <c r="M12" i="16" s="1"/>
  <c r="J13" i="16"/>
  <c r="M13" i="16" s="1"/>
  <c r="M18" i="16" s="1"/>
  <c r="M47" i="16" s="1"/>
  <c r="L30" i="16"/>
  <c r="G36" i="16"/>
  <c r="L36" i="16"/>
  <c r="M28" i="16"/>
  <c r="M29" i="16"/>
  <c r="I40" i="16"/>
  <c r="I46" i="16"/>
  <c r="I34" i="16"/>
  <c r="I39" i="16" s="1"/>
  <c r="I47" i="16" s="1"/>
  <c r="I48" i="16" s="1"/>
  <c r="I49" i="16" s="1"/>
  <c r="L50" i="16" s="1"/>
  <c r="L51" i="16" s="1"/>
  <c r="L31" i="16"/>
  <c r="L34" i="16"/>
  <c r="L35" i="16"/>
  <c r="L40" i="16"/>
  <c r="L46" i="16"/>
  <c r="L48" i="16"/>
  <c r="L49" i="16"/>
  <c r="M37" i="16"/>
  <c r="M38" i="16"/>
  <c r="M40" i="16"/>
  <c r="M14" i="16"/>
  <c r="M15" i="16"/>
  <c r="M16" i="16"/>
  <c r="M17" i="16"/>
  <c r="J9" i="16"/>
  <c r="M9" i="16" s="1"/>
  <c r="J10" i="16"/>
  <c r="J11" i="16"/>
  <c r="M11" i="16" s="1"/>
  <c r="J14" i="16"/>
  <c r="J15" i="16"/>
  <c r="J16" i="16"/>
  <c r="J17" i="16"/>
  <c r="M10" i="16"/>
  <c r="L15" i="18"/>
  <c r="L16" i="18"/>
  <c r="L17" i="18"/>
  <c r="L18" i="18"/>
  <c r="F8" i="14"/>
  <c r="H8" i="14" s="1"/>
  <c r="S8" i="14"/>
  <c r="T8" i="14"/>
  <c r="F53" i="23"/>
  <c r="L53" i="23"/>
  <c r="H53" i="23"/>
  <c r="F9" i="14"/>
  <c r="J9" i="14" s="1"/>
  <c r="F10" i="14"/>
  <c r="J10" i="14" s="1"/>
  <c r="J8" i="14"/>
  <c r="M8" i="14" s="1"/>
  <c r="I42" i="22"/>
  <c r="H10" i="14"/>
  <c r="M46" i="16" l="1"/>
  <c r="M48" i="16" s="1"/>
  <c r="M49" i="16" s="1"/>
  <c r="L39" i="16"/>
  <c r="L47" i="16" s="1"/>
  <c r="N10" i="14"/>
  <c r="S10" i="14"/>
  <c r="T10" i="14" s="1"/>
  <c r="P10" i="14"/>
  <c r="M10" i="14"/>
  <c r="P9" i="14"/>
  <c r="M9" i="14"/>
  <c r="N9" i="14"/>
  <c r="S9" i="14"/>
  <c r="T9" i="14" s="1"/>
  <c r="P8" i="14"/>
  <c r="N8" i="14"/>
  <c r="H9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F43" authorId="0" shapeId="0" xr:uid="{00000000-0006-0000-08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表6-2
</t>
        </r>
      </text>
    </comment>
    <comment ref="H43" authorId="0" shapeId="0" xr:uid="{00000000-0006-0000-08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J43" authorId="0" shapeId="0" xr:uid="{00000000-0006-0000-08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L43" authorId="0" shapeId="0" xr:uid="{00000000-0006-0000-08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F45" authorId="0" shapeId="0" xr:uid="{00000000-0006-0000-08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H45" authorId="0" shapeId="0" xr:uid="{00000000-0006-0000-08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J45" authorId="0" shapeId="0" xr:uid="{00000000-0006-0000-08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表6-2</t>
        </r>
      </text>
    </comment>
    <comment ref="L45" authorId="0" shapeId="0" xr:uid="{00000000-0006-0000-08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表6-2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53" authorId="0" shapeId="0" xr:uid="{00000000-0006-0000-08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建物 南面の　Ｓ軸とのなす角度で、時計方向を　（＋）　、反時計方向を　（-）　で表す。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I8" authorId="0" shapeId="0" xr:uid="{00000000-0006-0000-09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K8" authorId="0" shapeId="0" xr:uid="{00000000-0006-0000-09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L8" authorId="0" shapeId="0" xr:uid="{00000000-0006-0000-09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表5-2より選定記入</t>
        </r>
      </text>
    </comment>
    <comment ref="O8" authorId="0" shapeId="0" xr:uid="{00000000-0006-0000-09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表5-1より選定記入</t>
        </r>
      </text>
    </comment>
    <comment ref="R8" authorId="0" shapeId="0" xr:uid="{00000000-0006-0000-09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負荷率は　0.6　を基準とする。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E9" authorId="0" shapeId="0" xr:uid="{00000000-0006-0000-0A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表1-1</t>
        </r>
      </text>
    </comment>
    <comment ref="F9" authorId="0" shapeId="0" xr:uid="{00000000-0006-0000-0A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表1.-1
</t>
        </r>
      </text>
    </comment>
    <comment ref="G9" authorId="0" shapeId="0" xr:uid="{00000000-0006-0000-0A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温度差 ⊿t
夏 ⊿t = to-ti
冬 ⊿t = ti-to現場用: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9" authorId="0" shapeId="0" xr:uid="{00000000-0006-0000-0A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 9-1</t>
        </r>
      </text>
    </comment>
    <comment ref="J9" authorId="0" shapeId="0" xr:uid="{00000000-0006-0000-0A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 9-1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J15" authorId="0" shapeId="0" xr:uid="{00000000-0006-0000-0B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表4-1</t>
        </r>
      </text>
    </comment>
    <comment ref="J16" authorId="0" shapeId="0" xr:uid="{00000000-0006-0000-0B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J17" authorId="0" shapeId="0" xr:uid="{00000000-0006-0000-0B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J18" authorId="0" shapeId="0" xr:uid="{00000000-0006-0000-0B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表4-3</t>
        </r>
      </text>
    </comment>
    <comment ref="L19" authorId="0" shapeId="0" xr:uid="{00000000-0006-0000-0B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表4-2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G6" authorId="0" shapeId="0" xr:uid="{00000000-0006-0000-0C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H6" authorId="0" shapeId="0" xr:uid="{00000000-0006-0000-0C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I6" authorId="0" shapeId="0" xr:uid="{00000000-0006-0000-0C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表 1-1</t>
        </r>
      </text>
    </comment>
    <comment ref="G7" authorId="0" shapeId="0" xr:uid="{00000000-0006-0000-0C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</text>
    </comment>
    <comment ref="H7" authorId="0" shapeId="0" xr:uid="{00000000-0006-0000-0C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</text>
    </comment>
    <comment ref="I7" authorId="0" shapeId="0" xr:uid="{00000000-0006-0000-0C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8" authorId="0" shapeId="0" xr:uid="{00000000-0006-0000-0C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9" authorId="0" shapeId="0" xr:uid="{00000000-0006-0000-0C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0" authorId="0" shapeId="0" xr:uid="{00000000-0006-0000-0C00-000009000000}">
      <text>
        <r>
          <rPr>
            <sz val="9"/>
            <color indexed="81"/>
            <rFont val="ＭＳ Ｐゴシック"/>
            <family val="3"/>
            <charset val="128"/>
          </rPr>
          <t>表 1-2</t>
        </r>
      </text>
    </comment>
    <comment ref="G10" authorId="0" shapeId="0" xr:uid="{00000000-0006-0000-0C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1" authorId="0" shapeId="0" xr:uid="{00000000-0006-0000-0C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表 1-2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5" authorId="0" shapeId="0" xr:uid="{00000000-0006-0000-0C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F15" authorId="0" shapeId="0" xr:uid="{00000000-0006-0000-0C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G15" authorId="0" shapeId="0" xr:uid="{00000000-0006-0000-0C00-00000E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H15" authorId="0" shapeId="0" xr:uid="{00000000-0006-0000-0C00-00000F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I15" authorId="0" shapeId="0" xr:uid="{00000000-0006-0000-0C00-000010000000}">
      <text>
        <r>
          <rPr>
            <sz val="9"/>
            <color indexed="81"/>
            <rFont val="ＭＳ Ｐゴシック"/>
            <family val="3"/>
            <charset val="128"/>
          </rPr>
          <t>表3-3 より選定記入</t>
        </r>
      </text>
    </comment>
    <comment ref="D28" authorId="0" shapeId="0" xr:uid="{00000000-0006-0000-0C00-000011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F28" authorId="0" shapeId="0" xr:uid="{00000000-0006-0000-0C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③ 熱通過率より選定記入
</t>
        </r>
      </text>
    </comment>
    <comment ref="H28" authorId="0" shapeId="0" xr:uid="{00000000-0006-0000-0C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③熱通過率より選定記入
</t>
        </r>
      </text>
    </comment>
    <comment ref="I28" authorId="0" shapeId="0" xr:uid="{00000000-0006-0000-0C00-000014000000}">
      <text>
        <r>
          <rPr>
            <sz val="9"/>
            <color indexed="81"/>
            <rFont val="ＭＳ Ｐゴシック"/>
            <family val="3"/>
            <charset val="128"/>
          </rPr>
          <t>表3-3より選定記入</t>
        </r>
      </text>
    </comment>
    <comment ref="D29" authorId="0" shapeId="0" xr:uid="{00000000-0006-0000-0C00-000015000000}">
      <text>
        <r>
          <rPr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F29" authorId="0" shapeId="0" xr:uid="{00000000-0006-0000-0C00-000016000000}">
      <text>
        <r>
          <rPr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H29" authorId="0" shapeId="0" xr:uid="{00000000-0006-0000-0C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③ 熱通過率より</t>
        </r>
      </text>
    </comment>
    <comment ref="C41" authorId="0" shapeId="0" xr:uid="{00000000-0006-0000-0C00-000018000000}">
      <text>
        <r>
          <rPr>
            <sz val="9"/>
            <color indexed="81"/>
            <rFont val="ＭＳ Ｐゴシック"/>
            <family val="3"/>
            <charset val="128"/>
          </rPr>
          <t xml:space="preserve">表6-1より
</t>
        </r>
      </text>
    </comment>
    <comment ref="F41" authorId="0" shapeId="0" xr:uid="{00000000-0006-0000-0C00-000019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41" authorId="0" shapeId="0" xr:uid="{00000000-0006-0000-0C00-00001A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41" authorId="0" shapeId="0" xr:uid="{00000000-0006-0000-0C00-00001B000000}">
      <text>
        <r>
          <rPr>
            <sz val="9"/>
            <color indexed="81"/>
            <rFont val="ＭＳ Ｐゴシック"/>
            <family val="3"/>
            <charset val="128"/>
          </rPr>
          <t>表6-1より選定記入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41" authorId="0" shapeId="0" xr:uid="{00000000-0006-0000-0C00-00001C000000}">
      <text>
        <r>
          <rPr>
            <sz val="9"/>
            <color indexed="81"/>
            <rFont val="ＭＳ Ｐゴシック"/>
            <family val="3"/>
            <charset val="128"/>
          </rPr>
          <t>表6-2より選定記入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現場用</author>
  </authors>
  <commentList>
    <comment ref="C3" authorId="0" shapeId="0" xr:uid="{00000000-0006-0000-0D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②-1 室条件</t>
        </r>
      </text>
    </comment>
    <comment ref="G3" authorId="0" shapeId="0" xr:uid="{00000000-0006-0000-0D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建築図 参照</t>
        </r>
      </text>
    </comment>
    <comment ref="K3" authorId="0" shapeId="0" xr:uid="{00000000-0006-0000-0D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 室条件
</t>
        </r>
      </text>
    </comment>
    <comment ref="M3" authorId="0" shapeId="0" xr:uid="{00000000-0006-0000-0D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①建物方位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4" authorId="0" shapeId="0" xr:uid="{00000000-0006-0000-0D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①建物方位
</t>
        </r>
      </text>
    </comment>
    <comment ref="C8" authorId="0" shapeId="0" xr:uid="{00000000-0006-0000-0D00-000006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8" authorId="0" shapeId="0" xr:uid="{00000000-0006-0000-0D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F8" authorId="0" shapeId="0" xr:uid="{00000000-0006-0000-0D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建築図の壁の展開図より計算
</t>
        </r>
      </text>
    </comment>
    <comment ref="H8" authorId="0" shapeId="0" xr:uid="{00000000-0006-0000-0D00-000009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8" authorId="0" shapeId="0" xr:uid="{00000000-0006-0000-0D00-00000A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13" authorId="0" shapeId="0" xr:uid="{00000000-0006-0000-0D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F13" authorId="0" shapeId="0" xr:uid="{00000000-0006-0000-0D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建築図の壁の展開図より計算
</t>
        </r>
      </text>
    </comment>
    <comment ref="H13" authorId="0" shapeId="0" xr:uid="{00000000-0006-0000-0D00-00000D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13" authorId="0" shapeId="0" xr:uid="{00000000-0006-0000-0D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④ 構造体負荷条件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0" authorId="0" shapeId="0" xr:uid="{00000000-0006-0000-0D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表1-2</t>
        </r>
      </text>
    </comment>
    <comment ref="C22" authorId="0" shapeId="0" xr:uid="{00000000-0006-0000-0D00-000010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D22" authorId="0" shapeId="0" xr:uid="{00000000-0006-0000-0D00-000011000000}">
      <text>
        <r>
          <rPr>
            <sz val="9"/>
            <color indexed="81"/>
            <rFont val="ＭＳ Ｐゴシック"/>
            <family val="3"/>
            <charset val="128"/>
          </rPr>
          <t>④ 構造体負荷条件</t>
        </r>
      </text>
    </comment>
    <comment ref="L22" authorId="0" shapeId="0" xr:uid="{00000000-0006-0000-0D00-000012000000}">
      <text>
        <r>
          <rPr>
            <sz val="9"/>
            <color indexed="81"/>
            <rFont val="ＭＳ Ｐゴシック"/>
            <family val="3"/>
            <charset val="128"/>
          </rPr>
          <t xml:space="preserve">④ 構造体負荷条件
</t>
        </r>
      </text>
    </comment>
    <comment ref="M23" authorId="0" shapeId="0" xr:uid="{00000000-0006-0000-0D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表8-1
</t>
        </r>
      </text>
    </comment>
    <comment ref="M24" authorId="0" shapeId="0" xr:uid="{00000000-0006-0000-0D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表8-1</t>
        </r>
      </text>
    </comment>
    <comment ref="M26" authorId="0" shapeId="0" xr:uid="{00000000-0006-0000-0D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右記より</t>
        </r>
      </text>
    </comment>
    <comment ref="M27" authorId="0" shapeId="0" xr:uid="{00000000-0006-0000-0D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②-1 部屋条件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30" authorId="0" shapeId="0" xr:uid="{00000000-0006-0000-0D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H30" authorId="0" shapeId="0" xr:uid="{00000000-0006-0000-0D00-000018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②-1室条件より
</t>
        </r>
      </text>
    </comment>
    <comment ref="M30" authorId="0" shapeId="0" xr:uid="{00000000-0006-0000-0D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表 1-2 より</t>
        </r>
      </text>
    </comment>
    <comment ref="M32" authorId="0" shapeId="0" xr:uid="{00000000-0006-0000-0D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表 8-1 より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33" authorId="0" shapeId="0" xr:uid="{00000000-0006-0000-0D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表 8-1 より</t>
        </r>
      </text>
    </comment>
    <comment ref="C34" authorId="0" shapeId="0" xr:uid="{00000000-0006-0000-0D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E34" authorId="0" shapeId="0" xr:uid="{00000000-0006-0000-0D00-00001D000000}">
      <text>
        <r>
          <rPr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G34" authorId="0" shapeId="0" xr:uid="{00000000-0006-0000-0D00-00001E000000}">
      <text>
        <r>
          <rPr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G35" authorId="0" shapeId="0" xr:uid="{00000000-0006-0000-0D00-00001F000000}">
      <text>
        <r>
          <rPr>
            <sz val="9"/>
            <color indexed="81"/>
            <rFont val="ＭＳ Ｐゴシック"/>
            <family val="3"/>
            <charset val="128"/>
          </rPr>
          <t xml:space="preserve">②-1室条件より
</t>
        </r>
      </text>
    </comment>
    <comment ref="M35" authorId="0" shapeId="0" xr:uid="{00000000-0006-0000-0D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右記より</t>
        </r>
      </text>
    </comment>
    <comment ref="D36" authorId="0" shapeId="0" xr:uid="{00000000-0006-0000-0D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②-1室条件より</t>
        </r>
      </text>
    </comment>
    <comment ref="M36" authorId="0" shapeId="0" xr:uid="{00000000-0006-0000-0D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②-1 部屋条件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39" authorId="0" shapeId="0" xr:uid="{00000000-0006-0000-0D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S39" authorId="0" shapeId="0" xr:uid="{00000000-0006-0000-0D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T39" authorId="0" shapeId="0" xr:uid="{00000000-0006-0000-0D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U39" authorId="0" shapeId="0" xr:uid="{00000000-0006-0000-0D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V39" authorId="0" shapeId="0" xr:uid="{00000000-0006-0000-0D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W39" authorId="0" shapeId="0" xr:uid="{00000000-0006-0000-0D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X39" authorId="0" shapeId="0" xr:uid="{00000000-0006-0000-0D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Y39" authorId="0" shapeId="0" xr:uid="{00000000-0006-0000-0D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Z39" authorId="0" shapeId="0" xr:uid="{00000000-0006-0000-0D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AA39" authorId="0" shapeId="0" xr:uid="{00000000-0006-0000-0D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AB39" authorId="0" shapeId="0" xr:uid="{00000000-0006-0000-0D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④構造負荷条件より</t>
        </r>
      </text>
    </comment>
    <comment ref="I41" authorId="0" shapeId="0" xr:uid="{00000000-0006-0000-0D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右記にて計算
</t>
        </r>
      </text>
    </comment>
    <comment ref="L41" authorId="0" shapeId="0" xr:uid="{00000000-0006-0000-0D00-00002F000000}">
      <text>
        <r>
          <rPr>
            <sz val="9"/>
            <color indexed="81"/>
            <rFont val="ＭＳ Ｐゴシック"/>
            <family val="3"/>
            <charset val="128"/>
          </rPr>
          <t xml:space="preserve">右記にて計算
</t>
        </r>
      </text>
    </comment>
  </commentList>
</comments>
</file>

<file path=xl/sharedStrings.xml><?xml version="1.0" encoding="utf-8"?>
<sst xmlns="http://schemas.openxmlformats.org/spreadsheetml/2006/main" count="682" uniqueCount="585">
  <si>
    <t>表4-2 【 中間空気層の熱抵抗 】</t>
    <rPh sb="0" eb="1">
      <t>ヒョウ</t>
    </rPh>
    <rPh sb="7" eb="9">
      <t>チュウカン</t>
    </rPh>
    <rPh sb="9" eb="11">
      <t>クウキ</t>
    </rPh>
    <rPh sb="11" eb="12">
      <t>ソウ</t>
    </rPh>
    <rPh sb="13" eb="14">
      <t>ネツ</t>
    </rPh>
    <rPh sb="14" eb="16">
      <t>テイコウ</t>
    </rPh>
    <phoneticPr fontId="3"/>
  </si>
  <si>
    <t>ra=0.07</t>
    <phoneticPr fontId="3"/>
  </si>
  <si>
    <t>ra=0.15</t>
    <phoneticPr fontId="3"/>
  </si>
  <si>
    <t xml:space="preserve">  外壁の外表面熱伝導率</t>
    <rPh sb="2" eb="4">
      <t>ガイヘキ</t>
    </rPh>
    <rPh sb="5" eb="6">
      <t>ソト</t>
    </rPh>
    <rPh sb="6" eb="8">
      <t>ヒョウメン</t>
    </rPh>
    <rPh sb="8" eb="9">
      <t>ネツ</t>
    </rPh>
    <rPh sb="9" eb="12">
      <t>デンドウリツ</t>
    </rPh>
    <phoneticPr fontId="3"/>
  </si>
  <si>
    <t xml:space="preserve">  室内の表面熱伝導率</t>
    <rPh sb="2" eb="4">
      <t>シツナイ</t>
    </rPh>
    <rPh sb="5" eb="7">
      <t>ヒョウメン</t>
    </rPh>
    <rPh sb="7" eb="8">
      <t>ネツ</t>
    </rPh>
    <rPh sb="8" eb="11">
      <t>デンドウリツ</t>
    </rPh>
    <phoneticPr fontId="3"/>
  </si>
  <si>
    <t xml:space="preserve">  非密閉中間層</t>
    <rPh sb="2" eb="3">
      <t>ヒ</t>
    </rPh>
    <rPh sb="3" eb="5">
      <t>ミッペイ</t>
    </rPh>
    <rPh sb="5" eb="7">
      <t>チュウカン</t>
    </rPh>
    <rPh sb="7" eb="8">
      <t>ソウ</t>
    </rPh>
    <phoneticPr fontId="3"/>
  </si>
  <si>
    <t>表4-3 【 材料の熱定数表 】</t>
    <rPh sb="7" eb="9">
      <t>ザイリョウ</t>
    </rPh>
    <rPh sb="10" eb="11">
      <t>ネツ</t>
    </rPh>
    <rPh sb="11" eb="13">
      <t>テイスウ</t>
    </rPh>
    <rPh sb="13" eb="14">
      <t>ヒョウ</t>
    </rPh>
    <phoneticPr fontId="3"/>
  </si>
  <si>
    <t>空気層熱抵抗は 表4-2によります。</t>
    <rPh sb="8" eb="9">
      <t>ヒョウ</t>
    </rPh>
    <phoneticPr fontId="3"/>
  </si>
  <si>
    <t>[m]</t>
    <phoneticPr fontId="3"/>
  </si>
  <si>
    <t>[人]</t>
    <phoneticPr fontId="3"/>
  </si>
  <si>
    <t>SH</t>
    <phoneticPr fontId="3"/>
  </si>
  <si>
    <t>LH</t>
    <phoneticPr fontId="3"/>
  </si>
  <si>
    <t>表5-1 【 導入外気量 】</t>
    <rPh sb="0" eb="1">
      <t>ヒョウ</t>
    </rPh>
    <rPh sb="7" eb="9">
      <t>ドウニュウ</t>
    </rPh>
    <rPh sb="9" eb="11">
      <t>ガイキ</t>
    </rPh>
    <rPh sb="11" eb="12">
      <t>リョウ</t>
    </rPh>
    <phoneticPr fontId="3"/>
  </si>
  <si>
    <t>表5-2 【 人員算定基準 】</t>
    <rPh sb="7" eb="9">
      <t>ジンイン</t>
    </rPh>
    <rPh sb="9" eb="11">
      <t>サンテイ</t>
    </rPh>
    <rPh sb="11" eb="13">
      <t>キジュン</t>
    </rPh>
    <phoneticPr fontId="3"/>
  </si>
  <si>
    <t>①人員密度 表5-2 による</t>
    <rPh sb="1" eb="3">
      <t>ジンイン</t>
    </rPh>
    <phoneticPr fontId="3"/>
  </si>
  <si>
    <t>②人員による発熱量 表5-2 による</t>
    <rPh sb="1" eb="3">
      <t>ジンイン</t>
    </rPh>
    <rPh sb="6" eb="8">
      <t>ハツネツ</t>
    </rPh>
    <rPh sb="8" eb="9">
      <t>リョウ</t>
    </rPh>
    <phoneticPr fontId="3"/>
  </si>
  <si>
    <t>表5-4 【 事務機器、OA機器による内部発熱負荷 】</t>
    <rPh sb="7" eb="9">
      <t>ジム</t>
    </rPh>
    <rPh sb="9" eb="11">
      <t>キキ</t>
    </rPh>
    <rPh sb="14" eb="16">
      <t>キキ</t>
    </rPh>
    <rPh sb="19" eb="21">
      <t>ナイブ</t>
    </rPh>
    <rPh sb="21" eb="23">
      <t>ハツネツ</t>
    </rPh>
    <rPh sb="23" eb="25">
      <t>フカ</t>
    </rPh>
    <phoneticPr fontId="3"/>
  </si>
  <si>
    <t xml:space="preserve">  10～15 [W/㎡]</t>
    <phoneticPr fontId="3"/>
  </si>
  <si>
    <t xml:space="preserve">  15～30 [W/㎡]</t>
    <phoneticPr fontId="3"/>
  </si>
  <si>
    <t xml:space="preserve">  一般事務室</t>
    <rPh sb="2" eb="4">
      <t>イッパン</t>
    </rPh>
    <rPh sb="4" eb="7">
      <t>ジムシツ</t>
    </rPh>
    <phoneticPr fontId="3"/>
  </si>
  <si>
    <t xml:space="preserve">  OA化を考慮した事務室</t>
    <rPh sb="4" eb="5">
      <t>カ</t>
    </rPh>
    <rPh sb="6" eb="8">
      <t>コウリョ</t>
    </rPh>
    <rPh sb="10" eb="13">
      <t>ジムシツ</t>
    </rPh>
    <phoneticPr fontId="3"/>
  </si>
  <si>
    <t>湿球温度
WB  [℃]</t>
    <rPh sb="0" eb="2">
      <t>シッキュウ</t>
    </rPh>
    <rPh sb="2" eb="4">
      <t>オンド</t>
    </rPh>
    <phoneticPr fontId="3"/>
  </si>
  <si>
    <t xml:space="preserve">
相対
湿度
[%]</t>
    <rPh sb="1" eb="3">
      <t>ソウタイ</t>
    </rPh>
    <rPh sb="4" eb="6">
      <t>シツド</t>
    </rPh>
    <phoneticPr fontId="3"/>
  </si>
  <si>
    <t>湿球
温度
WB
[℃]</t>
    <rPh sb="0" eb="1">
      <t>シツ</t>
    </rPh>
    <rPh sb="1" eb="2">
      <t>キュウ</t>
    </rPh>
    <phoneticPr fontId="3"/>
  </si>
  <si>
    <t xml:space="preserve">
比ｴﾝﾀﾙﾋﾟｰ
[KJ/Kg(DA)]</t>
    <rPh sb="1" eb="2">
      <t>ヒ</t>
    </rPh>
    <phoneticPr fontId="3"/>
  </si>
  <si>
    <t>26.0～28.0</t>
    <phoneticPr fontId="3"/>
  </si>
  <si>
    <t>18.7～20.4</t>
    <phoneticPr fontId="3"/>
  </si>
  <si>
    <t>14.8～16.6</t>
    <phoneticPr fontId="3"/>
  </si>
  <si>
    <t>0.0105～0.0188</t>
    <phoneticPr fontId="3"/>
  </si>
  <si>
    <t>19.0～22.0</t>
    <phoneticPr fontId="3"/>
  </si>
  <si>
    <t>11.7～13.9</t>
    <phoneticPr fontId="3"/>
  </si>
  <si>
    <t>5.1～7.8</t>
    <phoneticPr fontId="3"/>
  </si>
  <si>
    <t>0.0054～0.0066</t>
    <phoneticPr fontId="3"/>
  </si>
  <si>
    <t>－</t>
    <phoneticPr fontId="3"/>
  </si>
  <si>
    <t>－</t>
    <phoneticPr fontId="3"/>
  </si>
  <si>
    <t xml:space="preserve">
最多
風向</t>
    <phoneticPr fontId="3"/>
  </si>
  <si>
    <t>W</t>
    <phoneticPr fontId="3"/>
  </si>
  <si>
    <t>N</t>
    <phoneticPr fontId="3"/>
  </si>
  <si>
    <t>ESE</t>
    <phoneticPr fontId="3"/>
  </si>
  <si>
    <t>NW</t>
    <phoneticPr fontId="3"/>
  </si>
  <si>
    <t>N</t>
    <phoneticPr fontId="3"/>
  </si>
  <si>
    <t>熱 通 過 率</t>
    <rPh sb="0" eb="1">
      <t>ネツ</t>
    </rPh>
    <rPh sb="2" eb="3">
      <t>ツウ</t>
    </rPh>
    <rPh sb="4" eb="5">
      <t>カ</t>
    </rPh>
    <rPh sb="6" eb="7">
      <t>リツ</t>
    </rPh>
    <phoneticPr fontId="3"/>
  </si>
  <si>
    <t>表7-1 【 暖房設計用地中温度 】</t>
    <rPh sb="0" eb="1">
      <t>ヒョウ</t>
    </rPh>
    <rPh sb="7" eb="9">
      <t>ダンボウ</t>
    </rPh>
    <rPh sb="9" eb="12">
      <t>セッケイヨウ</t>
    </rPh>
    <rPh sb="12" eb="14">
      <t>チチュウ</t>
    </rPh>
    <rPh sb="14" eb="16">
      <t>オンド</t>
    </rPh>
    <phoneticPr fontId="3"/>
  </si>
  <si>
    <t>方位係数</t>
    <rPh sb="0" eb="2">
      <t>ホウイ</t>
    </rPh>
    <rPh sb="2" eb="4">
      <t>ケイスウ</t>
    </rPh>
    <phoneticPr fontId="3"/>
  </si>
  <si>
    <t>表3-3【 方位係数 δ 】</t>
    <rPh sb="0" eb="1">
      <t>ヒョウ</t>
    </rPh>
    <rPh sb="6" eb="8">
      <t>カタグライ</t>
    </rPh>
    <rPh sb="8" eb="10">
      <t>ケイスウ</t>
    </rPh>
    <phoneticPr fontId="3"/>
  </si>
  <si>
    <t>方       位       別</t>
    <rPh sb="0" eb="1">
      <t>カタ</t>
    </rPh>
    <rPh sb="8" eb="9">
      <t>クライ</t>
    </rPh>
    <rPh sb="16" eb="17">
      <t>ベツ</t>
    </rPh>
    <phoneticPr fontId="3"/>
  </si>
  <si>
    <t>陸屋根、最下階の床、(空隙床)、ﾋﾟﾛﾃｨ</t>
    <rPh sb="0" eb="1">
      <t>リク</t>
    </rPh>
    <rPh sb="1" eb="3">
      <t>ヤネ</t>
    </rPh>
    <rPh sb="4" eb="5">
      <t>サイ</t>
    </rPh>
    <rPh sb="5" eb="6">
      <t>シモ</t>
    </rPh>
    <rPh sb="6" eb="7">
      <t>カイ</t>
    </rPh>
    <rPh sb="8" eb="9">
      <t>ユカ</t>
    </rPh>
    <rPh sb="11" eb="13">
      <t>クウゲキ</t>
    </rPh>
    <rPh sb="13" eb="14">
      <t>ユカ</t>
    </rPh>
    <phoneticPr fontId="3"/>
  </si>
  <si>
    <t>北、北東、北西、東、西向き外壁</t>
    <phoneticPr fontId="3"/>
  </si>
  <si>
    <t>南向き外壁</t>
    <phoneticPr fontId="3"/>
  </si>
  <si>
    <t>南東、南西向き外壁</t>
    <rPh sb="0" eb="2">
      <t>ナントウ</t>
    </rPh>
    <rPh sb="3" eb="5">
      <t>ナンセイ</t>
    </rPh>
    <rPh sb="5" eb="6">
      <t>ム</t>
    </rPh>
    <rPh sb="7" eb="9">
      <t>ガイヘキ</t>
    </rPh>
    <phoneticPr fontId="3"/>
  </si>
  <si>
    <t>RH=100*H*X/(0.622+X)/EXP((-6096.9385*T^(-1)+21.2409642-0.02711193*T+0.00001673952*T^2+2.433502*LN(T)))</t>
    <phoneticPr fontId="3"/>
  </si>
  <si>
    <t>h=4.186*(0.240*t0+(597.3+0.441*t0)*X)</t>
    <phoneticPr fontId="3"/>
  </si>
  <si>
    <t>壁タイプ</t>
    <rPh sb="0" eb="1">
      <t>カベ</t>
    </rPh>
    <phoneticPr fontId="3"/>
  </si>
  <si>
    <t>分類記号</t>
    <rPh sb="0" eb="2">
      <t>ブンルイ</t>
    </rPh>
    <rPh sb="2" eb="4">
      <t>キゴウ</t>
    </rPh>
    <phoneticPr fontId="3"/>
  </si>
  <si>
    <t>壁
タイプ</t>
    <rPh sb="0" eb="1">
      <t>カベ</t>
    </rPh>
    <phoneticPr fontId="3"/>
  </si>
  <si>
    <t>分類
記号</t>
    <rPh sb="0" eb="2">
      <t>ブンルイ</t>
    </rPh>
    <rPh sb="3" eb="5">
      <t>キゴウ</t>
    </rPh>
    <phoneticPr fontId="3"/>
  </si>
  <si>
    <t>構   造   体   負  荷</t>
    <rPh sb="0" eb="1">
      <t>カマエ</t>
    </rPh>
    <rPh sb="4" eb="5">
      <t>ヅクリ</t>
    </rPh>
    <rPh sb="8" eb="9">
      <t>カラダ</t>
    </rPh>
    <rPh sb="12" eb="13">
      <t>フ</t>
    </rPh>
    <rPh sb="15" eb="16">
      <t>ニ</t>
    </rPh>
    <phoneticPr fontId="3"/>
  </si>
  <si>
    <r>
      <t>熱通過率
K</t>
    </r>
    <r>
      <rPr>
        <sz val="6"/>
        <rFont val="ＭＳ 明朝"/>
        <family val="1"/>
        <charset val="128"/>
      </rPr>
      <t>[W/(m2・K)]</t>
    </r>
    <rPh sb="0" eb="1">
      <t>ネツ</t>
    </rPh>
    <rPh sb="1" eb="3">
      <t>ツウカ</t>
    </rPh>
    <rPh sb="3" eb="4">
      <t>リツ</t>
    </rPh>
    <phoneticPr fontId="3"/>
  </si>
  <si>
    <t>方位
係数</t>
    <rPh sb="0" eb="2">
      <t>ホウイ</t>
    </rPh>
    <rPh sb="3" eb="5">
      <t>ケイスウ</t>
    </rPh>
    <phoneticPr fontId="3"/>
  </si>
  <si>
    <t>ガラス面・
内壁の種類</t>
    <rPh sb="3" eb="4">
      <t>メン</t>
    </rPh>
    <rPh sb="6" eb="7">
      <t>ナイ</t>
    </rPh>
    <rPh sb="7" eb="8">
      <t>カベ</t>
    </rPh>
    <rPh sb="9" eb="11">
      <t>シュルイ</t>
    </rPh>
    <phoneticPr fontId="3"/>
  </si>
  <si>
    <r>
      <t>ブラインド</t>
    </r>
    <r>
      <rPr>
        <sz val="9"/>
        <rFont val="ＭＳ 明朝"/>
        <family val="1"/>
        <charset val="128"/>
      </rPr>
      <t xml:space="preserve">
の有無</t>
    </r>
    <rPh sb="7" eb="9">
      <t>ウム</t>
    </rPh>
    <phoneticPr fontId="3"/>
  </si>
  <si>
    <t>遮へい係数SC・ｶﾞﾗｽ面日射面積率SG</t>
    <rPh sb="0" eb="1">
      <t>シャ</t>
    </rPh>
    <rPh sb="3" eb="5">
      <t>ケイスウ</t>
    </rPh>
    <rPh sb="12" eb="13">
      <t>メン</t>
    </rPh>
    <rPh sb="13" eb="15">
      <t>ニッシャ</t>
    </rPh>
    <rPh sb="15" eb="17">
      <t>メンセキ</t>
    </rPh>
    <rPh sb="17" eb="18">
      <t>リツ</t>
    </rPh>
    <phoneticPr fontId="3"/>
  </si>
  <si>
    <t>ｶﾞ ﾗ ｽ 面 日 射 負 荷</t>
    <rPh sb="7" eb="8">
      <t>メン</t>
    </rPh>
    <rPh sb="9" eb="10">
      <t>　</t>
    </rPh>
    <rPh sb="11" eb="12">
      <t>　</t>
    </rPh>
    <rPh sb="13" eb="14">
      <t>　</t>
    </rPh>
    <phoneticPr fontId="3"/>
  </si>
  <si>
    <t>建物名称</t>
    <rPh sb="0" eb="2">
      <t>タテモノ</t>
    </rPh>
    <rPh sb="2" eb="4">
      <t>メイショウ</t>
    </rPh>
    <phoneticPr fontId="3"/>
  </si>
  <si>
    <t>自動的に計算</t>
    <rPh sb="0" eb="3">
      <t>ジドウテキ</t>
    </rPh>
    <rPh sb="4" eb="6">
      <t>ケイサン</t>
    </rPh>
    <phoneticPr fontId="3"/>
  </si>
  <si>
    <t>使用者が記入</t>
    <rPh sb="0" eb="2">
      <t>シヨウ</t>
    </rPh>
    <rPh sb="2" eb="3">
      <t>シャ</t>
    </rPh>
    <rPh sb="4" eb="6">
      <t>キニュウ</t>
    </rPh>
    <phoneticPr fontId="3"/>
  </si>
  <si>
    <t>壁,屋根の種類</t>
    <rPh sb="0" eb="1">
      <t>カベ</t>
    </rPh>
    <rPh sb="2" eb="4">
      <t>ヤネ</t>
    </rPh>
    <rPh sb="5" eb="7">
      <t>シュルイ</t>
    </rPh>
    <phoneticPr fontId="3"/>
  </si>
  <si>
    <t>Ⅲ</t>
    <phoneticPr fontId="3"/>
  </si>
  <si>
    <t>OW1</t>
    <phoneticPr fontId="3"/>
  </si>
  <si>
    <t>集      計</t>
    <rPh sb="0" eb="1">
      <t>シュウ</t>
    </rPh>
    <rPh sb="7" eb="8">
      <t>ケイ</t>
    </rPh>
    <phoneticPr fontId="3"/>
  </si>
  <si>
    <t>余裕係数 ( 1.0～1.1 )</t>
    <rPh sb="0" eb="2">
      <t>ヨユウ</t>
    </rPh>
    <rPh sb="2" eb="4">
      <t>ケイスウ</t>
    </rPh>
    <phoneticPr fontId="3"/>
  </si>
  <si>
    <t>冬季：間欠運転係数
(1.0～1.1)</t>
    <rPh sb="0" eb="2">
      <t>トウキ</t>
    </rPh>
    <rPh sb="3" eb="5">
      <t>カンケツ</t>
    </rPh>
    <rPh sb="5" eb="7">
      <t>ウンテン</t>
    </rPh>
    <rPh sb="7" eb="9">
      <t>ケイスウ</t>
    </rPh>
    <phoneticPr fontId="3"/>
  </si>
  <si>
    <t>夏季：送風機負荷係数
(1.05)</t>
    <rPh sb="0" eb="2">
      <t>カキ</t>
    </rPh>
    <rPh sb="3" eb="6">
      <t>ソウフウキ</t>
    </rPh>
    <rPh sb="6" eb="8">
      <t>フカ</t>
    </rPh>
    <rPh sb="8" eb="10">
      <t>ケイスウ</t>
    </rPh>
    <phoneticPr fontId="3"/>
  </si>
  <si>
    <t>―</t>
    <phoneticPr fontId="3"/>
  </si>
  <si>
    <t>余裕係数*送風機負荷(間欠運転)係数</t>
    <rPh sb="0" eb="2">
      <t>ヨユウ</t>
    </rPh>
    <rPh sb="2" eb="4">
      <t>ケイスウ</t>
    </rPh>
    <rPh sb="5" eb="8">
      <t>ソウフウキ</t>
    </rPh>
    <rPh sb="8" eb="10">
      <t>フカ</t>
    </rPh>
    <rPh sb="11" eb="13">
      <t>カンケツ</t>
    </rPh>
    <rPh sb="13" eb="15">
      <t>ウンテン</t>
    </rPh>
    <rPh sb="16" eb="18">
      <t>ケイスウ</t>
    </rPh>
    <phoneticPr fontId="3"/>
  </si>
  <si>
    <t>(1)</t>
    <phoneticPr fontId="3"/>
  </si>
  <si>
    <t>W/m2</t>
    <phoneticPr fontId="3"/>
  </si>
  <si>
    <t>(5)</t>
    <phoneticPr fontId="3"/>
  </si>
  <si>
    <t>室内負荷合計(LH・SH別)補正後  (4)*(1)</t>
    <rPh sb="0" eb="2">
      <t>シツナイ</t>
    </rPh>
    <rPh sb="2" eb="4">
      <t>フカ</t>
    </rPh>
    <rPh sb="4" eb="6">
      <t>ゴウケイ</t>
    </rPh>
    <rPh sb="12" eb="13">
      <t>ベツ</t>
    </rPh>
    <rPh sb="14" eb="16">
      <t>ホセイ</t>
    </rPh>
    <rPh sb="16" eb="17">
      <t>ゴ</t>
    </rPh>
    <phoneticPr fontId="3"/>
  </si>
  <si>
    <t>%</t>
    <phoneticPr fontId="3"/>
  </si>
  <si>
    <t>QLS=0.33*
Q*(toj-ti)</t>
    <phoneticPr fontId="3"/>
  </si>
  <si>
    <r>
      <t>外皮負荷小計 (SH・LH別)
SH=</t>
    </r>
    <r>
      <rPr>
        <sz val="9"/>
        <color indexed="12"/>
        <rFont val="ＭＳ Ｐゴシック"/>
        <family val="3"/>
        <charset val="128"/>
      </rPr>
      <t>S1+S2+S3</t>
    </r>
    <r>
      <rPr>
        <sz val="9"/>
        <rFont val="ＭＳ Ｐゴシック"/>
        <family val="3"/>
        <charset val="128"/>
      </rPr>
      <t>、LH=</t>
    </r>
    <r>
      <rPr>
        <sz val="9"/>
        <color indexed="12"/>
        <rFont val="ＭＳ Ｐゴシック"/>
        <family val="3"/>
        <charset val="128"/>
      </rPr>
      <t>S3</t>
    </r>
    <rPh sb="0" eb="2">
      <t>ガイヒ</t>
    </rPh>
    <rPh sb="2" eb="4">
      <t>フカ</t>
    </rPh>
    <rPh sb="4" eb="6">
      <t>ショウケイ</t>
    </rPh>
    <rPh sb="13" eb="14">
      <t>ベツ</t>
    </rPh>
    <phoneticPr fontId="3"/>
  </si>
  <si>
    <r>
      <t>内部負荷小計 (SH・LH別)
SH=</t>
    </r>
    <r>
      <rPr>
        <sz val="9"/>
        <color indexed="10"/>
        <rFont val="ＭＳ Ｐゴシック"/>
        <family val="3"/>
        <charset val="128"/>
      </rPr>
      <t>I1+I2+I3+I4</t>
    </r>
    <r>
      <rPr>
        <sz val="9"/>
        <rFont val="ＭＳ Ｐゴシック"/>
        <family val="3"/>
        <charset val="128"/>
      </rPr>
      <t>、LH=</t>
    </r>
    <r>
      <rPr>
        <sz val="9"/>
        <color indexed="10"/>
        <rFont val="ＭＳ Ｐゴシック"/>
        <family val="3"/>
        <charset val="128"/>
      </rPr>
      <t>I3+I4</t>
    </r>
    <rPh sb="0" eb="2">
      <t>ナイブ</t>
    </rPh>
    <rPh sb="2" eb="4">
      <t>フカ</t>
    </rPh>
    <rPh sb="4" eb="6">
      <t>ショウケイ</t>
    </rPh>
    <phoneticPr fontId="3"/>
  </si>
  <si>
    <t xml:space="preserve">QLL=833
*Q*(xo-xi) </t>
    <phoneticPr fontId="3"/>
  </si>
  <si>
    <r>
      <t xml:space="preserve">ガラス面日射負荷(内部)  小計 </t>
    </r>
    <r>
      <rPr>
        <sz val="11"/>
        <rFont val="ＭＳ Ｐゴシック"/>
        <family val="3"/>
        <charset val="128"/>
      </rPr>
      <t xml:space="preserve"> </t>
    </r>
    <r>
      <rPr>
        <sz val="11"/>
        <color indexed="10"/>
        <rFont val="ＭＳ Ｐゴシック"/>
        <family val="3"/>
        <charset val="128"/>
      </rPr>
      <t>【 I 2 】</t>
    </r>
    <rPh sb="9" eb="11">
      <t>ナイブ</t>
    </rPh>
    <rPh sb="14" eb="16">
      <t>ショウケイ</t>
    </rPh>
    <phoneticPr fontId="3"/>
  </si>
  <si>
    <r>
      <t>構造体負荷(外皮）小計　</t>
    </r>
    <r>
      <rPr>
        <sz val="11"/>
        <color indexed="12"/>
        <rFont val="ＭＳ Ｐゴシック"/>
        <family val="3"/>
        <charset val="128"/>
      </rPr>
      <t>【 Ｓ 1 】</t>
    </r>
    <rPh sb="0" eb="3">
      <t>コウゾウタイ</t>
    </rPh>
    <rPh sb="3" eb="5">
      <t>フカ</t>
    </rPh>
    <rPh sb="6" eb="8">
      <t>ガイヒ</t>
    </rPh>
    <rPh sb="9" eb="11">
      <t>ショウケイ</t>
    </rPh>
    <phoneticPr fontId="3"/>
  </si>
  <si>
    <r>
      <t xml:space="preserve">構造体負荷(内皮）小計  </t>
    </r>
    <r>
      <rPr>
        <sz val="11"/>
        <color indexed="10"/>
        <rFont val="ＭＳ Ｐゴシック"/>
        <family val="3"/>
        <charset val="128"/>
      </rPr>
      <t>【  Ｉ 1 】</t>
    </r>
    <rPh sb="0" eb="3">
      <t>コウゾウタイ</t>
    </rPh>
    <rPh sb="3" eb="5">
      <t>フカ</t>
    </rPh>
    <rPh sb="6" eb="7">
      <t>ウチ</t>
    </rPh>
    <rPh sb="7" eb="8">
      <t>カワ</t>
    </rPh>
    <rPh sb="9" eb="11">
      <t>ショウケイ</t>
    </rPh>
    <phoneticPr fontId="3"/>
  </si>
  <si>
    <r>
      <t xml:space="preserve">ガラス面日射負荷(外皮) 小計  </t>
    </r>
    <r>
      <rPr>
        <sz val="11"/>
        <color indexed="12"/>
        <rFont val="ＭＳ Ｐゴシック"/>
        <family val="3"/>
        <charset val="128"/>
      </rPr>
      <t>【 S 2 】</t>
    </r>
    <rPh sb="3" eb="4">
      <t>メン</t>
    </rPh>
    <rPh sb="4" eb="6">
      <t>ニッシャ</t>
    </rPh>
    <rPh sb="6" eb="8">
      <t>フカ</t>
    </rPh>
    <rPh sb="9" eb="11">
      <t>ガイヒ</t>
    </rPh>
    <rPh sb="13" eb="15">
      <t>ショウケイ</t>
    </rPh>
    <phoneticPr fontId="3"/>
  </si>
  <si>
    <r>
      <t>外皮</t>
    </r>
    <r>
      <rPr>
        <sz val="10"/>
        <rFont val="ＭＳ Ｐゴシック"/>
        <family val="3"/>
        <charset val="128"/>
      </rPr>
      <t xml:space="preserve"> </t>
    </r>
    <r>
      <rPr>
        <sz val="10"/>
        <color indexed="12"/>
        <rFont val="ＭＳ Ｐゴシック"/>
        <family val="3"/>
        <charset val="128"/>
      </rPr>
      <t>【 S3 】</t>
    </r>
    <rPh sb="0" eb="2">
      <t>ガイヒ</t>
    </rPh>
    <phoneticPr fontId="3"/>
  </si>
  <si>
    <r>
      <t xml:space="preserve">内部 </t>
    </r>
    <r>
      <rPr>
        <sz val="10"/>
        <color indexed="10"/>
        <rFont val="ＭＳ Ｐゴシック"/>
        <family val="3"/>
        <charset val="128"/>
      </rPr>
      <t>【 I 4 】</t>
    </r>
    <rPh sb="0" eb="2">
      <t>ナイブ</t>
    </rPh>
    <phoneticPr fontId="3"/>
  </si>
  <si>
    <r>
      <t>照明・人体・その他の負荷</t>
    </r>
    <r>
      <rPr>
        <sz val="6"/>
        <rFont val="ＭＳ Ｐゴシック"/>
        <family val="3"/>
        <charset val="128"/>
      </rPr>
      <t xml:space="preserve">(内部) </t>
    </r>
    <r>
      <rPr>
        <sz val="6"/>
        <color indexed="10"/>
        <rFont val="ＭＳ Ｐゴシック"/>
        <family val="3"/>
        <charset val="128"/>
      </rPr>
      <t xml:space="preserve">  </t>
    </r>
    <r>
      <rPr>
        <sz val="10"/>
        <color indexed="10"/>
        <rFont val="ＭＳ Ｐゴシック"/>
        <family val="3"/>
        <charset val="128"/>
      </rPr>
      <t>【 I 3 】</t>
    </r>
    <rPh sb="0" eb="2">
      <t>ショウメイ</t>
    </rPh>
    <rPh sb="3" eb="5">
      <t>ジンタイ</t>
    </rPh>
    <rPh sb="8" eb="9">
      <t>タ</t>
    </rPh>
    <rPh sb="10" eb="12">
      <t>フカ</t>
    </rPh>
    <rPh sb="13" eb="15">
      <t>ナイブ</t>
    </rPh>
    <phoneticPr fontId="3"/>
  </si>
  <si>
    <t>(2)</t>
    <phoneticPr fontId="3"/>
  </si>
  <si>
    <t>(3)</t>
    <phoneticPr fontId="3"/>
  </si>
  <si>
    <r>
      <t xml:space="preserve">室内負荷合計(LH・SH別)
補正前 </t>
    </r>
    <r>
      <rPr>
        <sz val="9"/>
        <color indexed="12"/>
        <rFont val="ＭＳ Ｐゴシック"/>
        <family val="3"/>
        <charset val="128"/>
      </rPr>
      <t xml:space="preserve"> (2)</t>
    </r>
    <r>
      <rPr>
        <sz val="9"/>
        <rFont val="ＭＳ Ｐゴシック"/>
        <family val="3"/>
        <charset val="128"/>
      </rPr>
      <t>+</t>
    </r>
    <r>
      <rPr>
        <sz val="9"/>
        <color indexed="10"/>
        <rFont val="ＭＳ Ｐゴシック"/>
        <family val="3"/>
        <charset val="128"/>
      </rPr>
      <t>(3)</t>
    </r>
    <rPh sb="0" eb="2">
      <t>シツナイ</t>
    </rPh>
    <rPh sb="2" eb="4">
      <t>フカ</t>
    </rPh>
    <rPh sb="4" eb="6">
      <t>ゴウケイ</t>
    </rPh>
    <rPh sb="12" eb="13">
      <t>ベツ</t>
    </rPh>
    <rPh sb="15" eb="17">
      <t>ホセイ</t>
    </rPh>
    <rPh sb="17" eb="18">
      <t>マエ</t>
    </rPh>
    <phoneticPr fontId="3"/>
  </si>
  <si>
    <t>LH</t>
    <phoneticPr fontId="3"/>
  </si>
  <si>
    <t>SH</t>
    <phoneticPr fontId="3"/>
  </si>
  <si>
    <t>冬季SH[W]</t>
    <rPh sb="0" eb="2">
      <t>トウキ</t>
    </rPh>
    <phoneticPr fontId="3"/>
  </si>
  <si>
    <r>
      <t xml:space="preserve">室内全熱負荷
</t>
    </r>
    <r>
      <rPr>
        <b/>
        <sz val="10"/>
        <rFont val="ＭＳ Ｐゴシック"/>
        <family val="3"/>
        <charset val="128"/>
      </rPr>
      <t>(SH・LH合計)</t>
    </r>
    <rPh sb="0" eb="2">
      <t>シツナイ</t>
    </rPh>
    <rPh sb="2" eb="3">
      <t>ゼン</t>
    </rPh>
    <rPh sb="3" eb="4">
      <t>ネツ</t>
    </rPh>
    <rPh sb="4" eb="6">
      <t>フカ</t>
    </rPh>
    <rPh sb="13" eb="15">
      <t>ゴウケイ</t>
    </rPh>
    <phoneticPr fontId="3"/>
  </si>
  <si>
    <t>冷房負荷  SH  [W]</t>
    <rPh sb="0" eb="1">
      <t>ヒヤ</t>
    </rPh>
    <rPh sb="1" eb="2">
      <t>フサ</t>
    </rPh>
    <rPh sb="2" eb="3">
      <t>フ</t>
    </rPh>
    <rPh sb="3" eb="4">
      <t>ニ</t>
    </rPh>
    <phoneticPr fontId="3"/>
  </si>
  <si>
    <t>普段固定</t>
    <rPh sb="0" eb="2">
      <t>フダン</t>
    </rPh>
    <rPh sb="2" eb="4">
      <t>コテイ</t>
    </rPh>
    <phoneticPr fontId="3"/>
  </si>
  <si>
    <t>固定的数値</t>
    <rPh sb="0" eb="2">
      <t>コテイ</t>
    </rPh>
    <rPh sb="2" eb="3">
      <t>テキ</t>
    </rPh>
    <rPh sb="3" eb="5">
      <t>スウチ</t>
    </rPh>
    <phoneticPr fontId="3"/>
  </si>
  <si>
    <t>固定的数値</t>
    <rPh sb="0" eb="3">
      <t>コテイテキ</t>
    </rPh>
    <rPh sb="3" eb="5">
      <t>スウチ</t>
    </rPh>
    <phoneticPr fontId="3"/>
  </si>
  <si>
    <t>SC</t>
    <phoneticPr fontId="3"/>
  </si>
  <si>
    <t>温  湿  度
条件</t>
    <rPh sb="0" eb="1">
      <t>オン</t>
    </rPh>
    <rPh sb="3" eb="4">
      <t>シツ</t>
    </rPh>
    <rPh sb="6" eb="7">
      <t>ド</t>
    </rPh>
    <rPh sb="9" eb="11">
      <t>ジョウケン</t>
    </rPh>
    <phoneticPr fontId="3"/>
  </si>
  <si>
    <t>有</t>
    <rPh sb="0" eb="1">
      <t>ア</t>
    </rPh>
    <phoneticPr fontId="3"/>
  </si>
  <si>
    <t>SG</t>
    <phoneticPr fontId="3"/>
  </si>
  <si>
    <t>SC：遮へい係数 (表 6-1 )</t>
    <rPh sb="3" eb="4">
      <t>シャ</t>
    </rPh>
    <rPh sb="6" eb="8">
      <t>ケイスウ</t>
    </rPh>
    <rPh sb="10" eb="11">
      <t>ヒョウ</t>
    </rPh>
    <phoneticPr fontId="3"/>
  </si>
  <si>
    <t xml:space="preserve"> ABCﾋﾞﾙ</t>
    <phoneticPr fontId="3"/>
  </si>
  <si>
    <t xml:space="preserve">  ｱｽﾌｧﾙﾄ類</t>
    <rPh sb="8" eb="9">
      <t>ルイ</t>
    </rPh>
    <phoneticPr fontId="3"/>
  </si>
  <si>
    <t xml:space="preserve">  防湿紙類</t>
    <rPh sb="2" eb="4">
      <t>ボウシツ</t>
    </rPh>
    <rPh sb="4" eb="5">
      <t>カミ</t>
    </rPh>
    <rPh sb="5" eb="6">
      <t>ルイ</t>
    </rPh>
    <phoneticPr fontId="3"/>
  </si>
  <si>
    <t xml:space="preserve">  畳</t>
    <rPh sb="2" eb="3">
      <t>タタミ</t>
    </rPh>
    <phoneticPr fontId="3"/>
  </si>
  <si>
    <t xml:space="preserve">  〃  (砂質)</t>
    <rPh sb="6" eb="7">
      <t>スナ</t>
    </rPh>
    <rPh sb="7" eb="8">
      <t>シツ</t>
    </rPh>
    <phoneticPr fontId="3"/>
  </si>
  <si>
    <t>照明負荷</t>
    <rPh sb="0" eb="2">
      <t>ショウメイ</t>
    </rPh>
    <rPh sb="2" eb="4">
      <t>フカ</t>
    </rPh>
    <phoneticPr fontId="3"/>
  </si>
  <si>
    <t>内部</t>
    <rPh sb="0" eb="2">
      <t>ナイブ</t>
    </rPh>
    <phoneticPr fontId="3"/>
  </si>
  <si>
    <t>人体負荷</t>
    <rPh sb="0" eb="2">
      <t>ジンタイ</t>
    </rPh>
    <rPh sb="2" eb="4">
      <t>フカ</t>
    </rPh>
    <phoneticPr fontId="3"/>
  </si>
  <si>
    <t>単位発熱量[W/人]</t>
    <rPh sb="0" eb="2">
      <t>タンイ</t>
    </rPh>
    <rPh sb="2" eb="4">
      <t>ハツネツ</t>
    </rPh>
    <rPh sb="4" eb="5">
      <t>リョウ</t>
    </rPh>
    <rPh sb="8" eb="9">
      <t>ニン</t>
    </rPh>
    <phoneticPr fontId="3"/>
  </si>
  <si>
    <t>その他の負荷</t>
    <rPh sb="2" eb="3">
      <t>タ</t>
    </rPh>
    <rPh sb="4" eb="6">
      <t>フカ</t>
    </rPh>
    <phoneticPr fontId="3"/>
  </si>
  <si>
    <t>熱負荷計算</t>
    <rPh sb="0" eb="1">
      <t>ネツ</t>
    </rPh>
    <rPh sb="1" eb="3">
      <t>フカ</t>
    </rPh>
    <rPh sb="3" eb="5">
      <t>ケイサン</t>
    </rPh>
    <phoneticPr fontId="3"/>
  </si>
  <si>
    <t>ゾーン名</t>
    <rPh sb="3" eb="4">
      <t>メイ</t>
    </rPh>
    <phoneticPr fontId="3"/>
  </si>
  <si>
    <t>方位</t>
    <phoneticPr fontId="3"/>
  </si>
  <si>
    <t>KA
[W/K]</t>
    <phoneticPr fontId="3"/>
  </si>
  <si>
    <t>N</t>
    <phoneticPr fontId="3"/>
  </si>
  <si>
    <t>面積
A
[㎡]</t>
    <phoneticPr fontId="3"/>
  </si>
  <si>
    <t>NP6</t>
    <phoneticPr fontId="3"/>
  </si>
  <si>
    <t>㎥/㎡h</t>
    <phoneticPr fontId="3"/>
  </si>
  <si>
    <t>LH [W]</t>
    <phoneticPr fontId="3"/>
  </si>
  <si>
    <t>(4)</t>
    <phoneticPr fontId="3"/>
  </si>
  <si>
    <t>(6)</t>
    <phoneticPr fontId="3"/>
  </si>
  <si>
    <t xml:space="preserve">  設計室、製図室</t>
    <rPh sb="2" eb="5">
      <t>セッケイシツ</t>
    </rPh>
    <rPh sb="6" eb="8">
      <t>セイズ</t>
    </rPh>
    <rPh sb="8" eb="9">
      <t>シツ</t>
    </rPh>
    <phoneticPr fontId="3"/>
  </si>
  <si>
    <t>ｶﾞﾗｽ</t>
    <phoneticPr fontId="3"/>
  </si>
  <si>
    <t>ｶﾞﾗｽの種類</t>
    <rPh sb="5" eb="7">
      <t>シュルイ</t>
    </rPh>
    <phoneticPr fontId="3"/>
  </si>
  <si>
    <t>sw</t>
    <phoneticPr fontId="3"/>
  </si>
  <si>
    <t>① 建物方位、太陽位置図</t>
    <rPh sb="2" eb="4">
      <t>タテモノ</t>
    </rPh>
    <rPh sb="4" eb="6">
      <t>ホウイ</t>
    </rPh>
    <rPh sb="7" eb="9">
      <t>タイヨウ</t>
    </rPh>
    <rPh sb="9" eb="11">
      <t>イチ</t>
    </rPh>
    <rPh sb="11" eb="12">
      <t>ズ</t>
    </rPh>
    <phoneticPr fontId="3"/>
  </si>
  <si>
    <t xml:space="preserve"> ②-1 各室設計条件</t>
    <rPh sb="5" eb="6">
      <t>カク</t>
    </rPh>
    <rPh sb="6" eb="7">
      <t>シツ</t>
    </rPh>
    <rPh sb="7" eb="9">
      <t>セッケイ</t>
    </rPh>
    <rPh sb="9" eb="11">
      <t>ジョウケン</t>
    </rPh>
    <phoneticPr fontId="3"/>
  </si>
  <si>
    <t xml:space="preserve"> ②-2 各室設計条件</t>
    <rPh sb="5" eb="6">
      <t>カク</t>
    </rPh>
    <rPh sb="6" eb="7">
      <t>シツ</t>
    </rPh>
    <rPh sb="7" eb="9">
      <t>セッケイ</t>
    </rPh>
    <rPh sb="9" eb="11">
      <t>ジョウケン</t>
    </rPh>
    <phoneticPr fontId="3"/>
  </si>
  <si>
    <t>表 8-1 【 ｱﾙﾐｻｯｼのすきま風の量 】    [m3/(m2・h]</t>
    <rPh sb="0" eb="1">
      <t>ヒョウ</t>
    </rPh>
    <rPh sb="18" eb="19">
      <t>カゼ</t>
    </rPh>
    <rPh sb="20" eb="21">
      <t>リョウ</t>
    </rPh>
    <phoneticPr fontId="3"/>
  </si>
  <si>
    <t>帯    広</t>
    <rPh sb="0" eb="1">
      <t>オビ</t>
    </rPh>
    <rPh sb="5" eb="6">
      <t>ヒロ</t>
    </rPh>
    <phoneticPr fontId="3"/>
  </si>
  <si>
    <t>旭    川</t>
    <rPh sb="0" eb="1">
      <t>アサヒ</t>
    </rPh>
    <rPh sb="5" eb="6">
      <t>カワ</t>
    </rPh>
    <phoneticPr fontId="3"/>
  </si>
  <si>
    <t>札    幌</t>
    <rPh sb="0" eb="1">
      <t>サツ</t>
    </rPh>
    <rPh sb="5" eb="6">
      <t>ホロ</t>
    </rPh>
    <phoneticPr fontId="3"/>
  </si>
  <si>
    <t>青    森</t>
    <rPh sb="0" eb="1">
      <t>アオ</t>
    </rPh>
    <rPh sb="5" eb="6">
      <t>モリ</t>
    </rPh>
    <phoneticPr fontId="3"/>
  </si>
  <si>
    <t>L/λ</t>
    <phoneticPr fontId="3"/>
  </si>
  <si>
    <t>L</t>
    <phoneticPr fontId="3"/>
  </si>
  <si>
    <t>λ</t>
    <phoneticPr fontId="3"/>
  </si>
  <si>
    <t xml:space="preserve"> )</t>
    <phoneticPr fontId="3"/>
  </si>
  <si>
    <t>αi</t>
    <phoneticPr fontId="3"/>
  </si>
  <si>
    <t>α0</t>
    <phoneticPr fontId="3"/>
  </si>
  <si>
    <t>風速</t>
    <phoneticPr fontId="3"/>
  </si>
  <si>
    <t>αo</t>
    <phoneticPr fontId="3"/>
  </si>
  <si>
    <t>記号</t>
    <phoneticPr fontId="3"/>
  </si>
  <si>
    <t>手入力</t>
    <phoneticPr fontId="3"/>
  </si>
  <si>
    <t>[m/s]</t>
    <phoneticPr fontId="3"/>
  </si>
  <si>
    <t>[W/㎡・K]</t>
    <phoneticPr fontId="3"/>
  </si>
  <si>
    <t>αo</t>
    <phoneticPr fontId="3"/>
  </si>
  <si>
    <t>αi</t>
    <phoneticPr fontId="3"/>
  </si>
  <si>
    <t>L</t>
    <phoneticPr fontId="3"/>
  </si>
  <si>
    <t>λ</t>
    <phoneticPr fontId="3"/>
  </si>
  <si>
    <t>ra</t>
    <phoneticPr fontId="3"/>
  </si>
  <si>
    <t>K</t>
    <phoneticPr fontId="3"/>
  </si>
  <si>
    <t>[m]</t>
    <phoneticPr fontId="3"/>
  </si>
  <si>
    <t>[W/(㎡・K]</t>
    <phoneticPr fontId="3"/>
  </si>
  <si>
    <t>[㎡・K/W]</t>
    <phoneticPr fontId="3"/>
  </si>
  <si>
    <t>Ⅲ</t>
    <phoneticPr fontId="3"/>
  </si>
  <si>
    <t>ra= 1/λ</t>
    <phoneticPr fontId="3"/>
  </si>
  <si>
    <t>=1/αO</t>
    <phoneticPr fontId="3"/>
  </si>
  <si>
    <t>によります。</t>
    <phoneticPr fontId="3"/>
  </si>
  <si>
    <t>ﾀｲﾙ+ﾓﾙﾀﾙ</t>
    <phoneticPr fontId="3"/>
  </si>
  <si>
    <t>λ= は 表4-3 によります</t>
    <phoneticPr fontId="3"/>
  </si>
  <si>
    <t>λ= は 表4-3 によります</t>
    <phoneticPr fontId="3"/>
  </si>
  <si>
    <t>ﾎﾟﾘｽﾁﾚﾝﾌｫｰﾑ</t>
    <phoneticPr fontId="3"/>
  </si>
  <si>
    <t>OW7</t>
    <phoneticPr fontId="3"/>
  </si>
  <si>
    <r>
      <t>K＝</t>
    </r>
    <r>
      <rPr>
        <b/>
        <sz val="16"/>
        <rFont val="ＭＳ ゴシック"/>
        <family val="3"/>
        <charset val="128"/>
      </rPr>
      <t>(</t>
    </r>
    <phoneticPr fontId="3"/>
  </si>
  <si>
    <r>
      <t>+</t>
    </r>
    <r>
      <rPr>
        <sz val="11"/>
        <rFont val="ＭＳ ゴシック"/>
        <family val="3"/>
        <charset val="128"/>
      </rPr>
      <t xml:space="preserve">  ∑</t>
    </r>
    <phoneticPr fontId="3"/>
  </si>
  <si>
    <r>
      <t xml:space="preserve">+ </t>
    </r>
    <r>
      <rPr>
        <sz val="11"/>
        <rFont val="ＭＳ ゴシック"/>
        <family val="3"/>
        <charset val="128"/>
      </rPr>
      <t>∑</t>
    </r>
    <r>
      <rPr>
        <b/>
        <sz val="14"/>
        <rFont val="ＭＳ ゴシック"/>
        <family val="3"/>
        <charset val="128"/>
      </rPr>
      <t>ra +</t>
    </r>
    <phoneticPr fontId="3"/>
  </si>
  <si>
    <t>例</t>
    <rPh sb="0" eb="1">
      <t>レイ</t>
    </rPh>
    <phoneticPr fontId="3"/>
  </si>
  <si>
    <t>地   中   温   度      [℃]</t>
    <rPh sb="0" eb="1">
      <t>チ</t>
    </rPh>
    <rPh sb="4" eb="5">
      <t>ナカ</t>
    </rPh>
    <rPh sb="8" eb="9">
      <t>アツシ</t>
    </rPh>
    <rPh sb="12" eb="13">
      <t>ド</t>
    </rPh>
    <phoneticPr fontId="3"/>
  </si>
  <si>
    <t>地  表  面  よ  り  の  深  さ    [m]</t>
    <rPh sb="0" eb="1">
      <t>チ</t>
    </rPh>
    <rPh sb="3" eb="4">
      <t>オモテ</t>
    </rPh>
    <rPh sb="6" eb="7">
      <t>メン</t>
    </rPh>
    <rPh sb="18" eb="19">
      <t>フカ</t>
    </rPh>
    <phoneticPr fontId="3"/>
  </si>
  <si>
    <t>風     速     [m/s]</t>
    <rPh sb="0" eb="1">
      <t>カゼ</t>
    </rPh>
    <rPh sb="6" eb="7">
      <t>ハヤシ</t>
    </rPh>
    <phoneticPr fontId="3"/>
  </si>
  <si>
    <t>片       引       き</t>
    <rPh sb="0" eb="1">
      <t>カタ</t>
    </rPh>
    <rPh sb="8" eb="9">
      <t>ヒ</t>
    </rPh>
    <phoneticPr fontId="3"/>
  </si>
  <si>
    <t>引    き    違    い</t>
    <rPh sb="0" eb="1">
      <t>ヒ</t>
    </rPh>
    <rPh sb="10" eb="11">
      <t>チガ</t>
    </rPh>
    <phoneticPr fontId="3"/>
  </si>
  <si>
    <t>A</t>
    <phoneticPr fontId="3"/>
  </si>
  <si>
    <t>B</t>
    <phoneticPr fontId="3"/>
  </si>
  <si>
    <t>C</t>
    <phoneticPr fontId="3"/>
  </si>
  <si>
    <t>－</t>
    <phoneticPr fontId="3"/>
  </si>
  <si>
    <t>厚さ</t>
    <rPh sb="0" eb="1">
      <t>アツ</t>
    </rPh>
    <phoneticPr fontId="3"/>
  </si>
  <si>
    <t>地  名</t>
    <rPh sb="0" eb="1">
      <t>チ</t>
    </rPh>
    <rPh sb="3" eb="4">
      <t>メイ</t>
    </rPh>
    <phoneticPr fontId="3"/>
  </si>
  <si>
    <t>%</t>
    <phoneticPr fontId="3"/>
  </si>
  <si>
    <t>熱通過率</t>
    <rPh sb="0" eb="1">
      <t>ネツ</t>
    </rPh>
    <rPh sb="1" eb="3">
      <t>ツウカ</t>
    </rPh>
    <rPh sb="3" eb="4">
      <t>リツ</t>
    </rPh>
    <phoneticPr fontId="3"/>
  </si>
  <si>
    <t>記号</t>
    <rPh sb="0" eb="2">
      <t>キゴウ</t>
    </rPh>
    <phoneticPr fontId="3"/>
  </si>
  <si>
    <t>時刻</t>
    <rPh sb="0" eb="2">
      <t>ジコク</t>
    </rPh>
    <phoneticPr fontId="3"/>
  </si>
  <si>
    <t>１２時</t>
    <rPh sb="2" eb="3">
      <t>ジ</t>
    </rPh>
    <phoneticPr fontId="3"/>
  </si>
  <si>
    <t>外壁</t>
    <rPh sb="0" eb="2">
      <t>ガイヘキ</t>
    </rPh>
    <phoneticPr fontId="3"/>
  </si>
  <si>
    <t>[W/(㎡・K)]</t>
    <phoneticPr fontId="3"/>
  </si>
  <si>
    <t>21年版P-304</t>
    <phoneticPr fontId="3"/>
  </si>
  <si>
    <t>21年版P-301</t>
    <phoneticPr fontId="3"/>
  </si>
  <si>
    <t>21年版P-290</t>
    <rPh sb="2" eb="3">
      <t>ネン</t>
    </rPh>
    <rPh sb="3" eb="4">
      <t>バン</t>
    </rPh>
    <phoneticPr fontId="3"/>
  </si>
  <si>
    <t>21年版P-303</t>
    <phoneticPr fontId="3"/>
  </si>
  <si>
    <t>21年版P-291</t>
  </si>
  <si>
    <t>21年版P-291</t>
    <phoneticPr fontId="3"/>
  </si>
  <si>
    <t>21年版P-312</t>
    <phoneticPr fontId="3"/>
  </si>
  <si>
    <t>21年版P-292</t>
  </si>
  <si>
    <t>21年版P-292</t>
    <phoneticPr fontId="3"/>
  </si>
  <si>
    <t>21年版P-293</t>
    <phoneticPr fontId="3"/>
  </si>
  <si>
    <t>21年版P-300</t>
    <phoneticPr fontId="3"/>
  </si>
  <si>
    <t>(0.1～0.2)</t>
    <phoneticPr fontId="3"/>
  </si>
  <si>
    <t>(0.3～0.6)</t>
    <phoneticPr fontId="3"/>
  </si>
  <si>
    <t>(0.3～1.0)</t>
    <phoneticPr fontId="3"/>
  </si>
  <si>
    <t>(0.5～1.0)</t>
    <phoneticPr fontId="3"/>
  </si>
  <si>
    <t>21年版P-298</t>
    <phoneticPr fontId="3"/>
  </si>
  <si>
    <t>設計照度</t>
    <rPh sb="0" eb="2">
      <t>セッケイ</t>
    </rPh>
    <rPh sb="2" eb="4">
      <t>ショウド</t>
    </rPh>
    <phoneticPr fontId="3"/>
  </si>
  <si>
    <t>室の例</t>
    <rPh sb="0" eb="1">
      <t>シツ</t>
    </rPh>
    <rPh sb="2" eb="3">
      <t>レイ</t>
    </rPh>
    <phoneticPr fontId="3"/>
  </si>
  <si>
    <t>ﾙｰﾊﾟｰ有</t>
    <rPh sb="5" eb="6">
      <t>ア</t>
    </rPh>
    <phoneticPr fontId="3"/>
  </si>
  <si>
    <t>ｱｸﾘﾙ
ｶﾊﾟｰ有</t>
    <rPh sb="9" eb="10">
      <t>ア</t>
    </rPh>
    <phoneticPr fontId="3"/>
  </si>
  <si>
    <t>21年版P-297</t>
    <phoneticPr fontId="3"/>
  </si>
  <si>
    <t xml:space="preserve">  会議室、講堂、食堂、厨房、
  書庫、休養室</t>
    <rPh sb="2" eb="5">
      <t>カイギシツ</t>
    </rPh>
    <rPh sb="9" eb="11">
      <t>ショクドウ</t>
    </rPh>
    <rPh sb="12" eb="14">
      <t>チュウボウ</t>
    </rPh>
    <rPh sb="18" eb="20">
      <t>ショコ</t>
    </rPh>
    <rPh sb="21" eb="23">
      <t>キュウヨウ</t>
    </rPh>
    <rPh sb="23" eb="24">
      <t>シツ</t>
    </rPh>
    <phoneticPr fontId="3"/>
  </si>
  <si>
    <t xml:space="preserve">  待合室、玄関ﾎｰﾙ、電気室、
  機械室、電算室</t>
    <rPh sb="2" eb="5">
      <t>マチアイシツ</t>
    </rPh>
    <rPh sb="6" eb="8">
      <t>ゲンカン</t>
    </rPh>
    <rPh sb="12" eb="14">
      <t>デンキ</t>
    </rPh>
    <rPh sb="14" eb="15">
      <t>シツ</t>
    </rPh>
    <rPh sb="19" eb="22">
      <t>キカイシツ</t>
    </rPh>
    <rPh sb="23" eb="26">
      <t>デンサンシツ</t>
    </rPh>
    <phoneticPr fontId="3"/>
  </si>
  <si>
    <t xml:space="preserve">  湯沸室、更衣室、便所、倉庫、
  階段室、 廊下</t>
    <rPh sb="2" eb="4">
      <t>トウフツ</t>
    </rPh>
    <rPh sb="4" eb="5">
      <t>ムロ</t>
    </rPh>
    <rPh sb="10" eb="12">
      <t>ベンジョ</t>
    </rPh>
    <rPh sb="13" eb="15">
      <t>ソウコ</t>
    </rPh>
    <rPh sb="21" eb="22">
      <t>シツ</t>
    </rPh>
    <rPh sb="24" eb="26">
      <t>ロウカ</t>
    </rPh>
    <phoneticPr fontId="3"/>
  </si>
  <si>
    <t xml:space="preserve">  車庫</t>
    <rPh sb="2" eb="4">
      <t>シャコ</t>
    </rPh>
    <phoneticPr fontId="3"/>
  </si>
  <si>
    <t xml:space="preserve">  事務室、、VDT使用室
  上級室、</t>
    <rPh sb="2" eb="5">
      <t>ジムシツ</t>
    </rPh>
    <rPh sb="10" eb="12">
      <t>シヨウ</t>
    </rPh>
    <rPh sb="12" eb="13">
      <t>シツ</t>
    </rPh>
    <phoneticPr fontId="3"/>
  </si>
  <si>
    <t>21年版P-298</t>
    <phoneticPr fontId="3"/>
  </si>
  <si>
    <t>21年版P-313</t>
    <phoneticPr fontId="3"/>
  </si>
  <si>
    <t>21年版P-314</t>
    <phoneticPr fontId="3"/>
  </si>
  <si>
    <t>手入力</t>
    <phoneticPr fontId="3"/>
  </si>
  <si>
    <t>自動計算</t>
    <rPh sb="0" eb="2">
      <t>ジドウ</t>
    </rPh>
    <rPh sb="2" eb="4">
      <t>ケイサン</t>
    </rPh>
    <phoneticPr fontId="3"/>
  </si>
  <si>
    <t>一般事務庁舎の1人当りの外気量</t>
    <rPh sb="0" eb="2">
      <t>イッパン</t>
    </rPh>
    <rPh sb="2" eb="4">
      <t>ジム</t>
    </rPh>
    <rPh sb="4" eb="6">
      <t>チョウシャ</t>
    </rPh>
    <rPh sb="8" eb="9">
      <t>ニン</t>
    </rPh>
    <rPh sb="9" eb="10">
      <t>アタ</t>
    </rPh>
    <rPh sb="12" eb="14">
      <t>ガイキ</t>
    </rPh>
    <rPh sb="14" eb="15">
      <t>リョウ</t>
    </rPh>
    <phoneticPr fontId="3"/>
  </si>
  <si>
    <r>
      <t xml:space="preserve">温度差 </t>
    </r>
    <r>
      <rPr>
        <sz val="11"/>
        <rFont val="ＭＳ Ｐ明朝"/>
        <family val="1"/>
        <charset val="128"/>
      </rPr>
      <t>⊿t</t>
    </r>
    <r>
      <rPr>
        <sz val="11"/>
        <rFont val="ＭＳ Ｐ明朝"/>
        <family val="1"/>
        <charset val="128"/>
      </rPr>
      <t xml:space="preserve">
夏 ⊿t = to-ti
冬 ⊿t = ti-to</t>
    </r>
    <rPh sb="0" eb="2">
      <t>オンド</t>
    </rPh>
    <rPh sb="2" eb="3">
      <t>サ</t>
    </rPh>
    <rPh sb="7" eb="8">
      <t>ナツ</t>
    </rPh>
    <rPh sb="20" eb="21">
      <t>フユ</t>
    </rPh>
    <phoneticPr fontId="3"/>
  </si>
  <si>
    <r>
      <t>サッシュのすきま風量QI　</t>
    </r>
    <r>
      <rPr>
        <sz val="11"/>
        <rFont val="ＭＳ Ｐ明朝"/>
        <family val="1"/>
        <charset val="128"/>
      </rPr>
      <t>=</t>
    </r>
    <r>
      <rPr>
        <sz val="11"/>
        <rFont val="ＭＳ Ｐ明朝"/>
        <family val="1"/>
        <charset val="128"/>
      </rPr>
      <t>　Ａ</t>
    </r>
    <r>
      <rPr>
        <sz val="11"/>
        <rFont val="ＭＳ Ｐ明朝"/>
        <family val="1"/>
        <charset val="128"/>
      </rPr>
      <t>*</t>
    </r>
    <r>
      <rPr>
        <sz val="11"/>
        <rFont val="ＭＳ Ｐ明朝"/>
        <family val="1"/>
        <charset val="128"/>
      </rPr>
      <t>Ｑｉ</t>
    </r>
    <phoneticPr fontId="3"/>
  </si>
  <si>
    <r>
      <t>ﾄﾞｱのすきま風量QI　</t>
    </r>
    <r>
      <rPr>
        <sz val="11"/>
        <rFont val="ＭＳ Ｐ明朝"/>
        <family val="1"/>
        <charset val="128"/>
      </rPr>
      <t>=</t>
    </r>
    <r>
      <rPr>
        <sz val="11"/>
        <rFont val="ＭＳ Ｐ明朝"/>
        <family val="1"/>
        <charset val="128"/>
      </rPr>
      <t>　Ｖ</t>
    </r>
    <r>
      <rPr>
        <sz val="11"/>
        <rFont val="ＭＳ Ｐ明朝"/>
        <family val="1"/>
        <charset val="128"/>
      </rPr>
      <t>*</t>
    </r>
    <r>
      <rPr>
        <sz val="11"/>
        <rFont val="ＭＳ Ｐ明朝"/>
        <family val="1"/>
        <charset val="128"/>
      </rPr>
      <t>ｎ</t>
    </r>
    <r>
      <rPr>
        <sz val="11"/>
        <rFont val="ＭＳ Ｐ明朝"/>
        <family val="1"/>
        <charset val="128"/>
      </rPr>
      <t xml:space="preserve">      入口風上 n = 3～4      入口風上以外 n = 1～2</t>
    </r>
    <rPh sb="23" eb="25">
      <t>イリグチ</t>
    </rPh>
    <rPh sb="25" eb="27">
      <t>カザカミ</t>
    </rPh>
    <rPh sb="41" eb="42">
      <t>イ</t>
    </rPh>
    <rPh sb="42" eb="43">
      <t>クチ</t>
    </rPh>
    <rPh sb="43" eb="45">
      <t>カザカミ</t>
    </rPh>
    <rPh sb="45" eb="47">
      <t>イガイ</t>
    </rPh>
    <phoneticPr fontId="3"/>
  </si>
  <si>
    <t>屋内条件</t>
    <rPh sb="0" eb="1">
      <t>ヤ</t>
    </rPh>
    <rPh sb="1" eb="2">
      <t>ナイ</t>
    </rPh>
    <rPh sb="2" eb="4">
      <t>ジョウケン</t>
    </rPh>
    <phoneticPr fontId="3"/>
  </si>
  <si>
    <t xml:space="preserve"> 東京都内</t>
    <rPh sb="1" eb="4">
      <t>トウキョウト</t>
    </rPh>
    <rPh sb="4" eb="5">
      <t>ナイ</t>
    </rPh>
    <phoneticPr fontId="3"/>
  </si>
  <si>
    <t>構造体負荷及びｶﾞﾗｽ面日射負荷設計条件</t>
    <rPh sb="0" eb="3">
      <t>コウゾウタイ</t>
    </rPh>
    <rPh sb="3" eb="5">
      <t>フカ</t>
    </rPh>
    <rPh sb="5" eb="6">
      <t>オヨ</t>
    </rPh>
    <rPh sb="11" eb="12">
      <t>メン</t>
    </rPh>
    <rPh sb="12" eb="14">
      <t>ニッシャ</t>
    </rPh>
    <rPh sb="14" eb="16">
      <t>フカ</t>
    </rPh>
    <rPh sb="16" eb="18">
      <t>セッケイ</t>
    </rPh>
    <rPh sb="18" eb="20">
      <t>ジョウケン</t>
    </rPh>
    <phoneticPr fontId="3"/>
  </si>
  <si>
    <t>最高</t>
    <rPh sb="0" eb="2">
      <t>サイコウ</t>
    </rPh>
    <phoneticPr fontId="3"/>
  </si>
  <si>
    <t>(56.4)</t>
    <phoneticPr fontId="3"/>
  </si>
  <si>
    <t>屋外条件</t>
    <rPh sb="0" eb="2">
      <t>オクガイ</t>
    </rPh>
    <rPh sb="2" eb="4">
      <t>ジョウケン</t>
    </rPh>
    <phoneticPr fontId="3"/>
  </si>
  <si>
    <t>地名</t>
    <rPh sb="0" eb="2">
      <t>チメイ</t>
    </rPh>
    <phoneticPr fontId="3"/>
  </si>
  <si>
    <t>④ 熱通過率の計算   外壁、内壁、屋根天井、中間階天井、ｶﾞﾗｽ、床</t>
    <rPh sb="2" eb="3">
      <t>ネツ</t>
    </rPh>
    <rPh sb="3" eb="5">
      <t>ツウカ</t>
    </rPh>
    <rPh sb="5" eb="6">
      <t>リツ</t>
    </rPh>
    <rPh sb="7" eb="9">
      <t>ケイサン</t>
    </rPh>
    <rPh sb="12" eb="14">
      <t>ガイヘキ</t>
    </rPh>
    <rPh sb="15" eb="16">
      <t>ウチ</t>
    </rPh>
    <rPh sb="16" eb="17">
      <t>カベ</t>
    </rPh>
    <rPh sb="18" eb="20">
      <t>ヤネ</t>
    </rPh>
    <rPh sb="20" eb="22">
      <t>テンジョウ</t>
    </rPh>
    <rPh sb="23" eb="25">
      <t>チュウカン</t>
    </rPh>
    <rPh sb="25" eb="26">
      <t>カイ</t>
    </rPh>
    <rPh sb="26" eb="28">
      <t>テンジョウ</t>
    </rPh>
    <rPh sb="34" eb="35">
      <t>ユカ</t>
    </rPh>
    <phoneticPr fontId="3"/>
  </si>
  <si>
    <t>N6</t>
    <phoneticPr fontId="3"/>
  </si>
  <si>
    <t>⊿t = ti-to      ti：設計用屋内温度[℃]      to：設計用屋外温度[℃]</t>
    <rPh sb="19" eb="22">
      <t>セッケイヨウ</t>
    </rPh>
    <rPh sb="22" eb="24">
      <t>オクナイ</t>
    </rPh>
    <rPh sb="24" eb="26">
      <t>オンド</t>
    </rPh>
    <rPh sb="38" eb="41">
      <t>セッケイヨウ</t>
    </rPh>
    <rPh sb="41" eb="43">
      <t>オクガイ</t>
    </rPh>
    <rPh sb="43" eb="45">
      <t>オンド</t>
    </rPh>
    <phoneticPr fontId="3"/>
  </si>
  <si>
    <t>⊿t = toj-ti      ti：設計用屋内温度[℃]      to：設計用屋外温度[℃]</t>
    <rPh sb="20" eb="23">
      <t>セッケイヨウ</t>
    </rPh>
    <rPh sb="23" eb="25">
      <t>オクナイ</t>
    </rPh>
    <rPh sb="25" eb="27">
      <t>オンド</t>
    </rPh>
    <rPh sb="39" eb="42">
      <t>セッケイヨウ</t>
    </rPh>
    <rPh sb="42" eb="44">
      <t>オクガイ</t>
    </rPh>
    <rPh sb="44" eb="46">
      <t>オンド</t>
    </rPh>
    <phoneticPr fontId="3"/>
  </si>
  <si>
    <t>ｶﾞﾗｽ等</t>
    <rPh sb="4" eb="5">
      <t>トウ</t>
    </rPh>
    <phoneticPr fontId="3"/>
  </si>
  <si>
    <t>内壁等</t>
    <rPh sb="0" eb="2">
      <t>ナイヘキ</t>
    </rPh>
    <rPh sb="2" eb="3">
      <t>トウ</t>
    </rPh>
    <phoneticPr fontId="3"/>
  </si>
  <si>
    <t>内壁</t>
    <rPh sb="0" eb="2">
      <t>ナイヘキ</t>
    </rPh>
    <phoneticPr fontId="3"/>
  </si>
  <si>
    <t>番号</t>
    <rPh sb="0" eb="2">
      <t>バンゴウ</t>
    </rPh>
    <phoneticPr fontId="3"/>
  </si>
  <si>
    <t>㎡</t>
    <phoneticPr fontId="3"/>
  </si>
  <si>
    <t>㎡</t>
    <phoneticPr fontId="3"/>
  </si>
  <si>
    <t>階高</t>
    <phoneticPr fontId="3"/>
  </si>
  <si>
    <t>m</t>
    <phoneticPr fontId="3"/>
  </si>
  <si>
    <t>天井
高</t>
    <phoneticPr fontId="3"/>
  </si>
  <si>
    <t>m</t>
    <phoneticPr fontId="3"/>
  </si>
  <si>
    <t>温度差℃</t>
    <rPh sb="0" eb="2">
      <t>オンド</t>
    </rPh>
    <rPh sb="2" eb="3">
      <t>サ</t>
    </rPh>
    <phoneticPr fontId="3"/>
  </si>
  <si>
    <t>面
積</t>
    <rPh sb="0" eb="1">
      <t>メン</t>
    </rPh>
    <rPh sb="2" eb="3">
      <t>セキ</t>
    </rPh>
    <phoneticPr fontId="3"/>
  </si>
  <si>
    <t>天
井
高</t>
    <rPh sb="0" eb="1">
      <t>テン</t>
    </rPh>
    <rPh sb="2" eb="3">
      <t>イ</t>
    </rPh>
    <rPh sb="4" eb="5">
      <t>タカ</t>
    </rPh>
    <phoneticPr fontId="3"/>
  </si>
  <si>
    <t>容
積</t>
    <rPh sb="0" eb="1">
      <t>カタチ</t>
    </rPh>
    <rPh sb="2" eb="3">
      <t>セキ</t>
    </rPh>
    <phoneticPr fontId="3"/>
  </si>
  <si>
    <t>密
度</t>
    <rPh sb="0" eb="1">
      <t>ミツ</t>
    </rPh>
    <rPh sb="2" eb="3">
      <t>タビ</t>
    </rPh>
    <phoneticPr fontId="3"/>
  </si>
  <si>
    <t>人
数</t>
    <rPh sb="0" eb="1">
      <t>ヒト</t>
    </rPh>
    <rPh sb="2" eb="3">
      <t>カズ</t>
    </rPh>
    <phoneticPr fontId="3"/>
  </si>
  <si>
    <t>[㎡]</t>
    <phoneticPr fontId="3"/>
  </si>
  <si>
    <t>1人当り
の発熱量
[W/人]</t>
    <rPh sb="0" eb="2">
      <t>ヒトリ</t>
    </rPh>
    <rPh sb="2" eb="3">
      <t>アタ</t>
    </rPh>
    <rPh sb="6" eb="8">
      <t>ハツネツ</t>
    </rPh>
    <rPh sb="8" eb="9">
      <t>リョウ</t>
    </rPh>
    <rPh sb="13" eb="14">
      <t>ジン</t>
    </rPh>
    <phoneticPr fontId="3"/>
  </si>
  <si>
    <t>[人/㎡]</t>
    <phoneticPr fontId="3"/>
  </si>
  <si>
    <t>人体負荷
[W]</t>
    <rPh sb="0" eb="4">
      <t>ジンタイフカ</t>
    </rPh>
    <phoneticPr fontId="3"/>
  </si>
  <si>
    <r>
      <t xml:space="preserve">1人当りの外気量
</t>
    </r>
    <r>
      <rPr>
        <sz val="6"/>
        <rFont val="ＭＳ Ｐ明朝"/>
        <family val="1"/>
        <charset val="128"/>
      </rPr>
      <t>[㎥/人]</t>
    </r>
    <rPh sb="1" eb="2">
      <t>ニン</t>
    </rPh>
    <rPh sb="2" eb="3">
      <t>アタ</t>
    </rPh>
    <rPh sb="5" eb="7">
      <t>ガイキ</t>
    </rPh>
    <rPh sb="7" eb="8">
      <t>リョウ</t>
    </rPh>
    <rPh sb="12" eb="13">
      <t>ニン</t>
    </rPh>
    <phoneticPr fontId="3"/>
  </si>
  <si>
    <t>Qp</t>
    <phoneticPr fontId="3"/>
  </si>
  <si>
    <r>
      <t xml:space="preserve">外気量
</t>
    </r>
    <r>
      <rPr>
        <sz val="6"/>
        <rFont val="ＭＳ Ｐ明朝"/>
        <family val="1"/>
        <charset val="128"/>
      </rPr>
      <t>[㎥/h]</t>
    </r>
    <rPh sb="0" eb="2">
      <t>ガイキ</t>
    </rPh>
    <rPh sb="2" eb="3">
      <t>リョウ</t>
    </rPh>
    <phoneticPr fontId="3"/>
  </si>
  <si>
    <t>Qo</t>
    <phoneticPr fontId="3"/>
  </si>
  <si>
    <t>[W]</t>
    <phoneticPr fontId="3"/>
  </si>
  <si>
    <t>負荷率
Φ</t>
    <rPh sb="0" eb="2">
      <t>フカ</t>
    </rPh>
    <rPh sb="2" eb="3">
      <t>リツ</t>
    </rPh>
    <phoneticPr fontId="3"/>
  </si>
  <si>
    <t>人員による負荷、及び必要外気量</t>
    <rPh sb="0" eb="2">
      <t>ジンイン</t>
    </rPh>
    <rPh sb="5" eb="7">
      <t>フカ</t>
    </rPh>
    <rPh sb="8" eb="9">
      <t>オヨ</t>
    </rPh>
    <rPh sb="10" eb="12">
      <t>ヒツヨウ</t>
    </rPh>
    <rPh sb="12" eb="14">
      <t>ガイキ</t>
    </rPh>
    <rPh sb="14" eb="15">
      <t>リョウ</t>
    </rPh>
    <phoneticPr fontId="3"/>
  </si>
  <si>
    <t>照明による負荷</t>
    <rPh sb="0" eb="2">
      <t>ショウメイ</t>
    </rPh>
    <rPh sb="5" eb="7">
      <t>フカ</t>
    </rPh>
    <phoneticPr fontId="3"/>
  </si>
  <si>
    <t>消費電力に
よる算出</t>
    <rPh sb="0" eb="2">
      <t>ショウヒ</t>
    </rPh>
    <rPh sb="2" eb="4">
      <t>デンリョク</t>
    </rPh>
    <rPh sb="8" eb="10">
      <t>サンシュツ</t>
    </rPh>
    <phoneticPr fontId="3"/>
  </si>
  <si>
    <t>1台当りの消費電力</t>
    <rPh sb="1" eb="2">
      <t>ダイ</t>
    </rPh>
    <rPh sb="2" eb="3">
      <t>アタ</t>
    </rPh>
    <rPh sb="5" eb="7">
      <t>ショウヒ</t>
    </rPh>
    <rPh sb="7" eb="9">
      <t>デンリョク</t>
    </rPh>
    <phoneticPr fontId="3"/>
  </si>
  <si>
    <t>[W/台]</t>
    <rPh sb="3" eb="4">
      <t>ダイ</t>
    </rPh>
    <phoneticPr fontId="3"/>
  </si>
  <si>
    <t>負荷qm2</t>
    <rPh sb="0" eb="2">
      <t>フカ</t>
    </rPh>
    <phoneticPr fontId="3"/>
  </si>
  <si>
    <t xml:space="preserve"> 各       室       設        計       条       件 </t>
    <rPh sb="17" eb="18">
      <t>セツ</t>
    </rPh>
    <rPh sb="26" eb="27">
      <t>ケイ</t>
    </rPh>
    <rPh sb="34" eb="35">
      <t>ジョウ</t>
    </rPh>
    <rPh sb="42" eb="43">
      <t>ケン</t>
    </rPh>
    <phoneticPr fontId="3"/>
  </si>
  <si>
    <t>事務
機器
負荷</t>
    <rPh sb="0" eb="2">
      <t>ジム</t>
    </rPh>
    <rPh sb="3" eb="4">
      <t>キ</t>
    </rPh>
    <rPh sb="4" eb="5">
      <t>ウツワ</t>
    </rPh>
    <rPh sb="6" eb="8">
      <t>フカ</t>
    </rPh>
    <phoneticPr fontId="3"/>
  </si>
  <si>
    <t>(様式 機-3)</t>
    <rPh sb="1" eb="3">
      <t>ヨウシキ</t>
    </rPh>
    <rPh sb="4" eb="5">
      <t>キ</t>
    </rPh>
    <phoneticPr fontId="3"/>
  </si>
  <si>
    <t>(様式 機-2)</t>
    <rPh sb="1" eb="3">
      <t>ヨウシキ</t>
    </rPh>
    <rPh sb="4" eb="5">
      <t>キ</t>
    </rPh>
    <phoneticPr fontId="3"/>
  </si>
  <si>
    <t xml:space="preserve">                     時刻
  高度・方位</t>
    <rPh sb="21" eb="23">
      <t>ジコク</t>
    </rPh>
    <rPh sb="26" eb="28">
      <t>コウド</t>
    </rPh>
    <rPh sb="29" eb="31">
      <t>ホウイ</t>
    </rPh>
    <phoneticPr fontId="3"/>
  </si>
  <si>
    <t>高度  h  [°]</t>
    <rPh sb="0" eb="2">
      <t>コウド</t>
    </rPh>
    <phoneticPr fontId="3"/>
  </si>
  <si>
    <t>方位  A  [°]</t>
    <rPh sb="0" eb="2">
      <t>ホウイ</t>
    </rPh>
    <phoneticPr fontId="3"/>
  </si>
  <si>
    <t>太陽高度 h  及び 太陽方位 A</t>
    <rPh sb="0" eb="2">
      <t>タイヨウ</t>
    </rPh>
    <rPh sb="2" eb="4">
      <t>コウド</t>
    </rPh>
    <rPh sb="8" eb="9">
      <t>オヨ</t>
    </rPh>
    <rPh sb="11" eb="13">
      <t>タイヨウ</t>
    </rPh>
    <rPh sb="13" eb="15">
      <t>ホウイ</t>
    </rPh>
    <phoneticPr fontId="3"/>
  </si>
  <si>
    <t>窓面の法線 と 南のなす角 α</t>
    <rPh sb="0" eb="1">
      <t>マド</t>
    </rPh>
    <rPh sb="1" eb="2">
      <t>メン</t>
    </rPh>
    <rPh sb="3" eb="5">
      <t>ホウセン</t>
    </rPh>
    <rPh sb="8" eb="9">
      <t>ミナミ</t>
    </rPh>
    <rPh sb="12" eb="13">
      <t>カク</t>
    </rPh>
    <phoneticPr fontId="3"/>
  </si>
  <si>
    <t>窓面</t>
    <rPh sb="0" eb="1">
      <t>マド</t>
    </rPh>
    <rPh sb="1" eb="2">
      <t>メン</t>
    </rPh>
    <phoneticPr fontId="3"/>
  </si>
  <si>
    <t>北面</t>
    <rPh sb="0" eb="1">
      <t>キタ</t>
    </rPh>
    <rPh sb="1" eb="2">
      <t>メン</t>
    </rPh>
    <phoneticPr fontId="3"/>
  </si>
  <si>
    <t>東面</t>
    <rPh sb="0" eb="1">
      <t>ヒガシ</t>
    </rPh>
    <rPh sb="1" eb="2">
      <t>メン</t>
    </rPh>
    <phoneticPr fontId="3"/>
  </si>
  <si>
    <t>南面</t>
    <rPh sb="0" eb="1">
      <t>ミナミ</t>
    </rPh>
    <rPh sb="1" eb="2">
      <t>メン</t>
    </rPh>
    <phoneticPr fontId="3"/>
  </si>
  <si>
    <t>西面</t>
    <rPh sb="0" eb="1">
      <t>ニシ</t>
    </rPh>
    <rPh sb="1" eb="2">
      <t>メン</t>
    </rPh>
    <phoneticPr fontId="3"/>
  </si>
  <si>
    <t>α  [°]</t>
    <phoneticPr fontId="3"/>
  </si>
  <si>
    <t>設計用屋内条件</t>
    <rPh sb="0" eb="3">
      <t>セッケイヨウ</t>
    </rPh>
    <rPh sb="3" eb="5">
      <t>オクナイ</t>
    </rPh>
    <rPh sb="5" eb="7">
      <t>ジョウケン</t>
    </rPh>
    <phoneticPr fontId="3"/>
  </si>
  <si>
    <t xml:space="preserve"> 各   室   設  計  条   件   ( す  き  ま  風 )</t>
    <rPh sb="9" eb="10">
      <t>セツ</t>
    </rPh>
    <rPh sb="12" eb="13">
      <t>ケイ</t>
    </rPh>
    <rPh sb="15" eb="16">
      <t>ジョウ</t>
    </rPh>
    <rPh sb="19" eb="20">
      <t>ケン</t>
    </rPh>
    <rPh sb="34" eb="35">
      <t>カゼ</t>
    </rPh>
    <phoneticPr fontId="3"/>
  </si>
  <si>
    <t>＊隙間風負荷は、室内を正圧に保てない場合等に算定を行う。  ( ﾀﾞｸﾄ空調、OA処理での空調でない場合に適用。)</t>
    <rPh sb="1" eb="4">
      <t>スキマカゼ</t>
    </rPh>
    <rPh sb="4" eb="6">
      <t>フカ</t>
    </rPh>
    <rPh sb="8" eb="10">
      <t>シツナイ</t>
    </rPh>
    <rPh sb="11" eb="12">
      <t>セイ</t>
    </rPh>
    <rPh sb="12" eb="13">
      <t>アツ</t>
    </rPh>
    <rPh sb="14" eb="15">
      <t>タモ</t>
    </rPh>
    <rPh sb="18" eb="20">
      <t>バアイ</t>
    </rPh>
    <rPh sb="20" eb="21">
      <t>トウ</t>
    </rPh>
    <rPh sb="22" eb="24">
      <t>サンテイ</t>
    </rPh>
    <rPh sb="25" eb="26">
      <t>オコナ</t>
    </rPh>
    <rPh sb="36" eb="38">
      <t>クウチョウ</t>
    </rPh>
    <rPh sb="41" eb="43">
      <t>ショリ</t>
    </rPh>
    <rPh sb="45" eb="47">
      <t>クウチョウ</t>
    </rPh>
    <rPh sb="50" eb="52">
      <t>バアイ</t>
    </rPh>
    <rPh sb="53" eb="55">
      <t>テキヨウ</t>
    </rPh>
    <phoneticPr fontId="3"/>
  </si>
  <si>
    <t>期  間</t>
    <rPh sb="0" eb="1">
      <t>キ</t>
    </rPh>
    <rPh sb="3" eb="4">
      <t>アイダ</t>
    </rPh>
    <phoneticPr fontId="3"/>
  </si>
  <si>
    <t>外壁方位</t>
    <rPh sb="0" eb="2">
      <t>ガイヘキ</t>
    </rPh>
    <rPh sb="2" eb="4">
      <t>ホウイ</t>
    </rPh>
    <phoneticPr fontId="3"/>
  </si>
  <si>
    <t>設計用
屋内条件</t>
    <rPh sb="0" eb="3">
      <t>セッケイヨウ</t>
    </rPh>
    <rPh sb="4" eb="6">
      <t>オクナイ</t>
    </rPh>
    <rPh sb="6" eb="8">
      <t>ジョウケン</t>
    </rPh>
    <phoneticPr fontId="3"/>
  </si>
  <si>
    <r>
      <t xml:space="preserve">温
度
</t>
    </r>
    <r>
      <rPr>
        <sz val="11"/>
        <rFont val="ＭＳ Ｐ明朝"/>
        <family val="1"/>
        <charset val="128"/>
      </rPr>
      <t>ti</t>
    </r>
    <rPh sb="0" eb="1">
      <t>アツシ</t>
    </rPh>
    <rPh sb="2" eb="3">
      <t>タビ</t>
    </rPh>
    <phoneticPr fontId="3"/>
  </si>
  <si>
    <t xml:space="preserve"> [℃]</t>
    <phoneticPr fontId="3"/>
  </si>
  <si>
    <r>
      <t xml:space="preserve">絶対湿度 </t>
    </r>
    <r>
      <rPr>
        <sz val="11"/>
        <rFont val="ＭＳ Ｐ明朝"/>
        <family val="1"/>
        <charset val="128"/>
      </rPr>
      <t>x</t>
    </r>
    <r>
      <rPr>
        <sz val="9"/>
        <rFont val="ＭＳ Ｐ明朝"/>
        <family val="1"/>
        <charset val="128"/>
      </rPr>
      <t xml:space="preserve">i 
</t>
    </r>
    <r>
      <rPr>
        <sz val="8"/>
        <rFont val="ＭＳ Ｐ明朝"/>
        <family val="1"/>
        <charset val="128"/>
      </rPr>
      <t>[Ｋｇ・Ｋｇ’
(DA)]</t>
    </r>
    <rPh sb="0" eb="2">
      <t>ゼッタイ</t>
    </rPh>
    <rPh sb="2" eb="4">
      <t>シツド</t>
    </rPh>
    <phoneticPr fontId="3"/>
  </si>
  <si>
    <t>屋内外
温度差、
湿度差</t>
    <rPh sb="0" eb="2">
      <t>オクナイ</t>
    </rPh>
    <rPh sb="2" eb="3">
      <t>ガイ</t>
    </rPh>
    <rPh sb="4" eb="6">
      <t>オンド</t>
    </rPh>
    <rPh sb="6" eb="7">
      <t>サ</t>
    </rPh>
    <rPh sb="9" eb="11">
      <t>シツド</t>
    </rPh>
    <rPh sb="11" eb="12">
      <t>サ</t>
    </rPh>
    <phoneticPr fontId="3"/>
  </si>
  <si>
    <t>[㎥]</t>
    <phoneticPr fontId="3"/>
  </si>
  <si>
    <t>温度
差
⊿t</t>
    <rPh sb="0" eb="2">
      <t>オンド</t>
    </rPh>
    <rPh sb="3" eb="4">
      <t>サ</t>
    </rPh>
    <phoneticPr fontId="3"/>
  </si>
  <si>
    <t>湿度
差
⊿x
[Ｋｇ・Ｋｇ’
(DA)]</t>
    <rPh sb="0" eb="2">
      <t>シツド</t>
    </rPh>
    <rPh sb="3" eb="4">
      <t>サ</t>
    </rPh>
    <phoneticPr fontId="3"/>
  </si>
  <si>
    <t>気密性</t>
    <rPh sb="0" eb="2">
      <t>キミツ</t>
    </rPh>
    <rPh sb="2" eb="3">
      <t>セイ</t>
    </rPh>
    <phoneticPr fontId="3"/>
  </si>
  <si>
    <t>ｻｯｼｭの種類</t>
    <rPh sb="5" eb="7">
      <t>シュルイ</t>
    </rPh>
    <phoneticPr fontId="3"/>
  </si>
  <si>
    <t>窓サッシュのすきま風量、負荷</t>
    <rPh sb="0" eb="1">
      <t>マド</t>
    </rPh>
    <rPh sb="9" eb="11">
      <t>フウリョウ</t>
    </rPh>
    <rPh sb="12" eb="14">
      <t>フカ</t>
    </rPh>
    <phoneticPr fontId="3"/>
  </si>
  <si>
    <t>Ｓ</t>
    <phoneticPr fontId="3"/>
  </si>
  <si>
    <t>引き違い</t>
    <rPh sb="0" eb="1">
      <t>ヒ</t>
    </rPh>
    <rPh sb="2" eb="3">
      <t>チガ</t>
    </rPh>
    <phoneticPr fontId="3"/>
  </si>
  <si>
    <t>Ｂ</t>
    <phoneticPr fontId="3"/>
  </si>
  <si>
    <r>
      <t>顕熱負荷 QLS　＝　</t>
    </r>
    <r>
      <rPr>
        <sz val="11"/>
        <rFont val="ＭＳ Ｐ明朝"/>
        <family val="1"/>
        <charset val="128"/>
      </rPr>
      <t>0.33*ＱＩ*⊿ｔ</t>
    </r>
    <phoneticPr fontId="3"/>
  </si>
  <si>
    <r>
      <t>潜熱負荷 QLＬ　＝　</t>
    </r>
    <r>
      <rPr>
        <sz val="11"/>
        <rFont val="ＭＳ Ｐ明朝"/>
        <family val="1"/>
        <charset val="128"/>
      </rPr>
      <t>833*ＱＩ*⊿ｘ</t>
    </r>
    <rPh sb="0" eb="1">
      <t>セン</t>
    </rPh>
    <phoneticPr fontId="3"/>
  </si>
  <si>
    <t>建物はＥｘｃｅｌ　図形で回転する事が出来る。</t>
    <rPh sb="0" eb="2">
      <t>タテモノ</t>
    </rPh>
    <rPh sb="9" eb="11">
      <t>ズケイ</t>
    </rPh>
    <rPh sb="12" eb="14">
      <t>カイテン</t>
    </rPh>
    <rPh sb="16" eb="17">
      <t>コト</t>
    </rPh>
    <rPh sb="18" eb="20">
      <t>デキ</t>
    </rPh>
    <phoneticPr fontId="3"/>
  </si>
  <si>
    <t>北面　α　＝　Ｓ面の　α+180</t>
    <rPh sb="0" eb="1">
      <t>キタ</t>
    </rPh>
    <rPh sb="1" eb="2">
      <t>メン</t>
    </rPh>
    <rPh sb="8" eb="9">
      <t>メン</t>
    </rPh>
    <phoneticPr fontId="3"/>
  </si>
  <si>
    <t>東面　α　＝　Ｓ面の　α-90</t>
    <rPh sb="0" eb="1">
      <t>ヒガシ</t>
    </rPh>
    <rPh sb="1" eb="2">
      <t>メン</t>
    </rPh>
    <rPh sb="8" eb="9">
      <t>メン</t>
    </rPh>
    <phoneticPr fontId="3"/>
  </si>
  <si>
    <t>西面　α　＝　Ｓ面の　α+90</t>
    <rPh sb="0" eb="1">
      <t>ニシ</t>
    </rPh>
    <rPh sb="1" eb="2">
      <t>メン</t>
    </rPh>
    <rPh sb="8" eb="9">
      <t>メン</t>
    </rPh>
    <phoneticPr fontId="3"/>
  </si>
  <si>
    <t>軽鉄ﾎﾞｰﾄﾞ</t>
    <rPh sb="0" eb="1">
      <t>ケイ</t>
    </rPh>
    <rPh sb="1" eb="2">
      <t>テツ</t>
    </rPh>
    <phoneticPr fontId="3"/>
  </si>
  <si>
    <t>内壁冷房温度差=</t>
    <rPh sb="0" eb="1">
      <t>ウチ</t>
    </rPh>
    <rPh sb="1" eb="2">
      <t>カベ</t>
    </rPh>
    <rPh sb="2" eb="4">
      <t>レイボウ</t>
    </rPh>
    <rPh sb="4" eb="7">
      <t>オンドサ</t>
    </rPh>
    <phoneticPr fontId="3"/>
  </si>
  <si>
    <t>内壁暖房温度差=</t>
    <rPh sb="0" eb="1">
      <t>ウチ</t>
    </rPh>
    <rPh sb="1" eb="2">
      <t>カベ</t>
    </rPh>
    <rPh sb="2" eb="4">
      <t>ダンボウ</t>
    </rPh>
    <rPh sb="4" eb="7">
      <t>オンドサ</t>
    </rPh>
    <phoneticPr fontId="3"/>
  </si>
  <si>
    <t xml:space="preserve">⊿ｔ＝0.4*（ｔｏ-ｔ1）　　（直接暖房）  </t>
    <rPh sb="17" eb="19">
      <t>チョクセツ</t>
    </rPh>
    <rPh sb="19" eb="21">
      <t>ダンボウ</t>
    </rPh>
    <phoneticPr fontId="3"/>
  </si>
  <si>
    <t>ti-to      ti：設計用屋内温度[℃]      to：設計用屋外温度[℃]</t>
    <rPh sb="14" eb="17">
      <t>セッケイヨウ</t>
    </rPh>
    <rPh sb="17" eb="19">
      <t>オクナイ</t>
    </rPh>
    <rPh sb="19" eb="21">
      <t>オンド</t>
    </rPh>
    <rPh sb="33" eb="36">
      <t>セッケイヨウ</t>
    </rPh>
    <rPh sb="36" eb="38">
      <t>オクガイ</t>
    </rPh>
    <rPh sb="38" eb="40">
      <t>オンド</t>
    </rPh>
    <phoneticPr fontId="3"/>
  </si>
  <si>
    <t>⊿ｔ＝0.3*（ｔｏｊ-ｔ1）　　（一般の場合）       toj：設計用屋外温度[℃]      ti：設計用屋内温度[℃]</t>
    <rPh sb="18" eb="20">
      <t>イッパン</t>
    </rPh>
    <rPh sb="21" eb="23">
      <t>バアイ</t>
    </rPh>
    <rPh sb="35" eb="38">
      <t>セッケイヨウ</t>
    </rPh>
    <rPh sb="38" eb="40">
      <t>オクガイ</t>
    </rPh>
    <rPh sb="40" eb="42">
      <t>オンド</t>
    </rPh>
    <rPh sb="54" eb="57">
      <t>セッケイヨウ</t>
    </rPh>
    <rPh sb="57" eb="59">
      <t>オクナイ</t>
    </rPh>
    <rPh sb="59" eb="61">
      <t>オンド</t>
    </rPh>
    <phoneticPr fontId="3"/>
  </si>
  <si>
    <t>⊿ｔ＝0.3*（ｔｏ-ｔ1）　　（ ﾀﾞｸﾄ方式、FCとﾀﾞｸﾄ併用)      to：設計用屋外温度[℃]      ti：設計用屋内温度[℃]</t>
    <rPh sb="22" eb="24">
      <t>ホウシキ</t>
    </rPh>
    <rPh sb="32" eb="34">
      <t>ヘイヨウ</t>
    </rPh>
    <rPh sb="44" eb="47">
      <t>セッケイヨウ</t>
    </rPh>
    <rPh sb="47" eb="49">
      <t>オクガイ</t>
    </rPh>
    <rPh sb="49" eb="51">
      <t>オンド</t>
    </rPh>
    <rPh sb="63" eb="66">
      <t>セッケイヨウ</t>
    </rPh>
    <rPh sb="66" eb="68">
      <t>オクナイ</t>
    </rPh>
    <rPh sb="68" eb="70">
      <t>オンド</t>
    </rPh>
    <phoneticPr fontId="3"/>
  </si>
  <si>
    <t>⊿ｔ＝ti-ta　　（空調温度差のある冷房室、暖房室と接する場合）       ta：隣接室屋内温度[℃]</t>
    <rPh sb="11" eb="13">
      <t>クウチョウ</t>
    </rPh>
    <rPh sb="13" eb="16">
      <t>オンドサ</t>
    </rPh>
    <rPh sb="19" eb="21">
      <t>レイボウ</t>
    </rPh>
    <rPh sb="21" eb="22">
      <t>シツ</t>
    </rPh>
    <rPh sb="23" eb="25">
      <t>ダンボウ</t>
    </rPh>
    <rPh sb="25" eb="26">
      <t>シツ</t>
    </rPh>
    <rPh sb="27" eb="28">
      <t>セッ</t>
    </rPh>
    <rPh sb="30" eb="32">
      <t>バアイ</t>
    </rPh>
    <rPh sb="43" eb="45">
      <t>リンセツ</t>
    </rPh>
    <rPh sb="45" eb="46">
      <t>シツ</t>
    </rPh>
    <rPh sb="46" eb="48">
      <t>オクナイ</t>
    </rPh>
    <rPh sb="48" eb="50">
      <t>オンド</t>
    </rPh>
    <phoneticPr fontId="3"/>
  </si>
  <si>
    <t xml:space="preserve">表2-2 実効温度差  ETD [℃] </t>
    <phoneticPr fontId="3"/>
  </si>
  <si>
    <t>外部 冷房温度差=</t>
    <rPh sb="0" eb="2">
      <t>ガイブ</t>
    </rPh>
    <rPh sb="3" eb="5">
      <t>レイボウ</t>
    </rPh>
    <rPh sb="5" eb="8">
      <t>オンドサ</t>
    </rPh>
    <phoneticPr fontId="3"/>
  </si>
  <si>
    <t>外部 暖房温度差=</t>
    <rPh sb="0" eb="2">
      <t>ガイブ</t>
    </rPh>
    <rPh sb="3" eb="5">
      <t>ダンボウ</t>
    </rPh>
    <rPh sb="5" eb="8">
      <t>オンドサ</t>
    </rPh>
    <phoneticPr fontId="3"/>
  </si>
  <si>
    <t>外皮</t>
    <rPh sb="0" eb="1">
      <t>ガイ</t>
    </rPh>
    <rPh sb="1" eb="2">
      <t>カワ</t>
    </rPh>
    <phoneticPr fontId="3"/>
  </si>
  <si>
    <t>内皮</t>
    <rPh sb="0" eb="1">
      <t>ウチ</t>
    </rPh>
    <rPh sb="1" eb="2">
      <t>カワ</t>
    </rPh>
    <phoneticPr fontId="3"/>
  </si>
  <si>
    <r>
      <t xml:space="preserve">外部遮へいがない時 </t>
    </r>
    <r>
      <rPr>
        <sz val="12"/>
        <color indexed="8"/>
        <rFont val="ＭＳ 明朝"/>
        <family val="1"/>
        <charset val="128"/>
      </rPr>
      <t>q</t>
    </r>
    <r>
      <rPr>
        <vertAlign val="subscript"/>
        <sz val="11"/>
        <color indexed="8"/>
        <rFont val="ＭＳ 明朝"/>
        <family val="1"/>
        <charset val="128"/>
      </rPr>
      <t>2Gn</t>
    </r>
    <r>
      <rPr>
        <sz val="11"/>
        <color indexed="8"/>
        <rFont val="ＭＳ 明朝"/>
        <family val="1"/>
        <charset val="128"/>
      </rPr>
      <t xml:space="preserve"> =I</t>
    </r>
    <r>
      <rPr>
        <vertAlign val="subscript"/>
        <sz val="11"/>
        <color indexed="8"/>
        <rFont val="ＭＳ 明朝"/>
        <family val="1"/>
        <charset val="128"/>
      </rPr>
      <t>G</t>
    </r>
    <r>
      <rPr>
        <sz val="11"/>
        <color indexed="8"/>
        <rFont val="ＭＳ 明朝"/>
        <family val="1"/>
        <charset val="128"/>
      </rPr>
      <t xml:space="preserve">*SC     あるとき </t>
    </r>
    <r>
      <rPr>
        <sz val="12"/>
        <color indexed="8"/>
        <rFont val="ＭＳ 明朝"/>
        <family val="1"/>
        <charset val="128"/>
      </rPr>
      <t>q</t>
    </r>
    <r>
      <rPr>
        <vertAlign val="subscript"/>
        <sz val="11"/>
        <color indexed="8"/>
        <rFont val="ＭＳ 明朝"/>
        <family val="1"/>
        <charset val="128"/>
      </rPr>
      <t>G5n =(IGD*SG+IGS)*SC  =((IG-IGS)*SG+IGS)*SC</t>
    </r>
    <r>
      <rPr>
        <sz val="11"/>
        <color indexed="8"/>
        <rFont val="ＭＳ 明朝"/>
        <family val="1"/>
        <charset val="128"/>
      </rPr>
      <t/>
    </r>
    <rPh sb="0" eb="2">
      <t>ガイブ</t>
    </rPh>
    <rPh sb="2" eb="3">
      <t>シャ</t>
    </rPh>
    <rPh sb="8" eb="9">
      <t>トキ</t>
    </rPh>
    <phoneticPr fontId="3"/>
  </si>
  <si>
    <r>
      <t>I</t>
    </r>
    <r>
      <rPr>
        <vertAlign val="subscript"/>
        <sz val="11"/>
        <rFont val="ＭＳ 明朝"/>
        <family val="1"/>
        <charset val="128"/>
      </rPr>
      <t>G</t>
    </r>
    <r>
      <rPr>
        <sz val="11"/>
        <rFont val="ＭＳ 明朝"/>
        <family val="1"/>
        <charset val="128"/>
      </rPr>
      <t>：ｶﾞﾗｽ面標準日射熱取得 (W/m2) 表8-1      I</t>
    </r>
    <r>
      <rPr>
        <vertAlign val="subscript"/>
        <sz val="11"/>
        <rFont val="ＭＳ 明朝"/>
        <family val="1"/>
        <charset val="128"/>
      </rPr>
      <t>GD</t>
    </r>
    <r>
      <rPr>
        <sz val="11"/>
        <rFont val="ＭＳ 明朝"/>
        <family val="1"/>
        <charset val="128"/>
      </rPr>
      <t>：ｶﾞﾗｽ面標準日射熱取得直達日射成分 (W/m3)</t>
    </r>
    <r>
      <rPr>
        <sz val="11"/>
        <rFont val="ＭＳ Ｐ明朝"/>
        <family val="1"/>
        <charset val="128"/>
      </rPr>
      <t/>
    </r>
    <rPh sb="7" eb="8">
      <t>メン</t>
    </rPh>
    <rPh sb="8" eb="10">
      <t>ヒョウジュン</t>
    </rPh>
    <rPh sb="10" eb="12">
      <t>ニッシャ</t>
    </rPh>
    <rPh sb="12" eb="13">
      <t>ネツ</t>
    </rPh>
    <rPh sb="13" eb="15">
      <t>シュトク</t>
    </rPh>
    <rPh sb="23" eb="24">
      <t>ヒョウ</t>
    </rPh>
    <rPh sb="49" eb="50">
      <t>チョク</t>
    </rPh>
    <rPh sb="50" eb="51">
      <t>イ</t>
    </rPh>
    <rPh sb="51" eb="53">
      <t>ニッシャ</t>
    </rPh>
    <rPh sb="53" eb="55">
      <t>セイブン</t>
    </rPh>
    <phoneticPr fontId="3"/>
  </si>
  <si>
    <r>
      <t>I</t>
    </r>
    <r>
      <rPr>
        <vertAlign val="subscript"/>
        <sz val="11"/>
        <rFont val="ＭＳ 明朝"/>
        <family val="1"/>
        <charset val="128"/>
      </rPr>
      <t>GS</t>
    </r>
    <r>
      <rPr>
        <sz val="11"/>
        <rFont val="ＭＳ 明朝"/>
        <family val="1"/>
        <charset val="128"/>
      </rPr>
      <t>：ｶﾞﾗｽ面標準日射熱取得天空日射成分 (W/m2)  表8-2 の日陰の値を用いる。</t>
    </r>
    <r>
      <rPr>
        <sz val="11"/>
        <rFont val="ＭＳ Ｐ明朝"/>
        <family val="1"/>
        <charset val="128"/>
      </rPr>
      <t/>
    </r>
    <rPh sb="16" eb="18">
      <t>テンクウ</t>
    </rPh>
    <rPh sb="18" eb="20">
      <t>ニッシャ</t>
    </rPh>
    <rPh sb="31" eb="32">
      <t>ヒョウ</t>
    </rPh>
    <rPh sb="37" eb="39">
      <t>ヒカゲ</t>
    </rPh>
    <rPh sb="40" eb="41">
      <t>アタイ</t>
    </rPh>
    <rPh sb="42" eb="43">
      <t>モチ</t>
    </rPh>
    <phoneticPr fontId="3"/>
  </si>
  <si>
    <t>SG：ｶﾞﾗｽ面日射面積率 (=ｶﾞﾗｽ面日照面積/ｶﾞﾗｽ面全面積)</t>
    <rPh sb="20" eb="21">
      <t>メン</t>
    </rPh>
    <rPh sb="21" eb="23">
      <t>メンセキ</t>
    </rPh>
    <rPh sb="23" eb="24">
      <t>／</t>
    </rPh>
    <rPh sb="24" eb="27">
      <t>ガラス</t>
    </rPh>
    <rPh sb="28" eb="31">
      <t>ゼンメンセキ</t>
    </rPh>
    <rPh sb="31" eb="32">
      <t>）</t>
    </rPh>
    <phoneticPr fontId="3"/>
  </si>
  <si>
    <t>TP3</t>
    <phoneticPr fontId="3"/>
  </si>
  <si>
    <t>TP5</t>
    <phoneticPr fontId="3"/>
  </si>
  <si>
    <t>TP6</t>
    <phoneticPr fontId="3"/>
  </si>
  <si>
    <t>NP6</t>
    <phoneticPr fontId="3"/>
  </si>
  <si>
    <t>ｶﾞﾗｽの
記号</t>
    <rPh sb="6" eb="8">
      <t>キゴウ</t>
    </rPh>
    <phoneticPr fontId="3"/>
  </si>
  <si>
    <t>ｶﾞﾗｽの記号</t>
    <rPh sb="5" eb="7">
      <t>キゴウ</t>
    </rPh>
    <phoneticPr fontId="3"/>
  </si>
  <si>
    <t>事務室</t>
    <rPh sb="0" eb="3">
      <t>ジムシツ</t>
    </rPh>
    <phoneticPr fontId="3"/>
  </si>
  <si>
    <t>講堂</t>
    <rPh sb="0" eb="2">
      <t>コウドウ</t>
    </rPh>
    <phoneticPr fontId="3"/>
  </si>
  <si>
    <t>期        間</t>
    <rPh sb="0" eb="1">
      <t>キ</t>
    </rPh>
    <rPh sb="9" eb="10">
      <t>アイダ</t>
    </rPh>
    <phoneticPr fontId="3"/>
  </si>
  <si>
    <t>夏        期</t>
    <rPh sb="0" eb="1">
      <t>ナツ</t>
    </rPh>
    <rPh sb="9" eb="10">
      <t>キ</t>
    </rPh>
    <phoneticPr fontId="3"/>
  </si>
  <si>
    <t>冬        期</t>
    <rPh sb="0" eb="1">
      <t>フユ</t>
    </rPh>
    <rPh sb="9" eb="10">
      <t>キ</t>
    </rPh>
    <phoneticPr fontId="3"/>
  </si>
  <si>
    <t>日最低</t>
    <rPh sb="0" eb="1">
      <t>ヒ</t>
    </rPh>
    <rPh sb="1" eb="3">
      <t>サイテイ</t>
    </rPh>
    <phoneticPr fontId="3"/>
  </si>
  <si>
    <t>日最高</t>
    <rPh sb="0" eb="1">
      <t>ヒ</t>
    </rPh>
    <rPh sb="1" eb="3">
      <t>サイコウ</t>
    </rPh>
    <phoneticPr fontId="3"/>
  </si>
  <si>
    <t>冷  房  設  計  条  件</t>
    <rPh sb="0" eb="1">
      <t>ヒヤ</t>
    </rPh>
    <rPh sb="3" eb="4">
      <t>フサ</t>
    </rPh>
    <rPh sb="6" eb="7">
      <t>セツ</t>
    </rPh>
    <rPh sb="9" eb="10">
      <t>ケイ</t>
    </rPh>
    <rPh sb="12" eb="13">
      <t>ジョウ</t>
    </rPh>
    <rPh sb="15" eb="16">
      <t>ケン</t>
    </rPh>
    <phoneticPr fontId="3"/>
  </si>
  <si>
    <t>温水暖房</t>
    <rPh sb="0" eb="2">
      <t>オンスイ</t>
    </rPh>
    <rPh sb="2" eb="4">
      <t>ダンボウ</t>
    </rPh>
    <phoneticPr fontId="3"/>
  </si>
  <si>
    <t>蒸気暖房</t>
    <rPh sb="0" eb="2">
      <t>ジョウキ</t>
    </rPh>
    <rPh sb="2" eb="4">
      <t>ダンボウ</t>
    </rPh>
    <phoneticPr fontId="3"/>
  </si>
  <si>
    <t>4.1m以下</t>
    <rPh sb="4" eb="6">
      <t>イカ</t>
    </rPh>
    <phoneticPr fontId="3"/>
  </si>
  <si>
    <t>天  井  高  さ</t>
    <rPh sb="0" eb="1">
      <t>テン</t>
    </rPh>
    <rPh sb="3" eb="4">
      <t>イ</t>
    </rPh>
    <rPh sb="6" eb="7">
      <t>タカ</t>
    </rPh>
    <phoneticPr fontId="3"/>
  </si>
  <si>
    <t xml:space="preserve"> ＊ FC方式は温水暖房の値を、温風暖房の場合は、蒸気暖房の値を用いる。</t>
    <rPh sb="5" eb="7">
      <t>ホウシキ</t>
    </rPh>
    <rPh sb="8" eb="10">
      <t>オンスイ</t>
    </rPh>
    <rPh sb="10" eb="12">
      <t>ダンボウ</t>
    </rPh>
    <rPh sb="13" eb="14">
      <t>アタイ</t>
    </rPh>
    <rPh sb="16" eb="18">
      <t>オンプウ</t>
    </rPh>
    <rPh sb="18" eb="20">
      <t>ダンボウ</t>
    </rPh>
    <rPh sb="21" eb="23">
      <t>バアイ</t>
    </rPh>
    <rPh sb="25" eb="27">
      <t>ジョウキ</t>
    </rPh>
    <rPh sb="27" eb="29">
      <t>ダンボウ</t>
    </rPh>
    <rPh sb="30" eb="31">
      <t>アタイ</t>
    </rPh>
    <rPh sb="32" eb="33">
      <t>モチ</t>
    </rPh>
    <phoneticPr fontId="3"/>
  </si>
  <si>
    <t>室名</t>
    <rPh sb="0" eb="2">
      <t>シツメイ</t>
    </rPh>
    <phoneticPr fontId="3"/>
  </si>
  <si>
    <t>人員密度  人/m2</t>
    <rPh sb="0" eb="2">
      <t>ジンイン</t>
    </rPh>
    <rPh sb="2" eb="4">
      <t>ミツド</t>
    </rPh>
    <rPh sb="6" eb="7">
      <t>ジン</t>
    </rPh>
    <phoneticPr fontId="3"/>
  </si>
  <si>
    <t>会議室</t>
    <rPh sb="0" eb="3">
      <t>カイギシツ</t>
    </rPh>
    <phoneticPr fontId="3"/>
  </si>
  <si>
    <t>食堂</t>
    <rPh sb="0" eb="2">
      <t>ショクドウ</t>
    </rPh>
    <phoneticPr fontId="3"/>
  </si>
  <si>
    <t>壁体構造</t>
    <rPh sb="0" eb="1">
      <t>カベ</t>
    </rPh>
    <rPh sb="1" eb="2">
      <t>タイ</t>
    </rPh>
    <rPh sb="2" eb="4">
      <t>コウゾウ</t>
    </rPh>
    <phoneticPr fontId="3"/>
  </si>
  <si>
    <t>壁    の    タ    イ    プ</t>
    <rPh sb="0" eb="1">
      <t>カベ</t>
    </rPh>
    <phoneticPr fontId="3"/>
  </si>
  <si>
    <t xml:space="preserve">  断熱なし</t>
    <rPh sb="2" eb="4">
      <t>ダンネツ</t>
    </rPh>
    <phoneticPr fontId="3"/>
  </si>
  <si>
    <t xml:space="preserve">  普通ｺﾝｸﾘｰﾄ</t>
    <rPh sb="2" eb="4">
      <t>フツウ</t>
    </rPh>
    <phoneticPr fontId="3"/>
  </si>
  <si>
    <t xml:space="preserve">  単層壁</t>
    <rPh sb="2" eb="3">
      <t>タン</t>
    </rPh>
    <rPh sb="3" eb="4">
      <t>ソウ</t>
    </rPh>
    <rPh sb="4" eb="5">
      <t>カベ</t>
    </rPh>
    <phoneticPr fontId="3"/>
  </si>
  <si>
    <t>壁厚  d=</t>
    <rPh sb="0" eb="1">
      <t>カベ</t>
    </rPh>
    <rPh sb="1" eb="2">
      <t>アツ</t>
    </rPh>
    <phoneticPr fontId="3"/>
  </si>
  <si>
    <t>顕熱 SH  W/人</t>
    <rPh sb="0" eb="1">
      <t>ケン</t>
    </rPh>
    <rPh sb="1" eb="2">
      <t>ネツ</t>
    </rPh>
    <rPh sb="9" eb="10">
      <t>ニン</t>
    </rPh>
    <phoneticPr fontId="3"/>
  </si>
  <si>
    <t>潜熱 LH  W/人</t>
    <rPh sb="0" eb="1">
      <t>セン</t>
    </rPh>
    <rPh sb="1" eb="2">
      <t>ネツ</t>
    </rPh>
    <rPh sb="9" eb="10">
      <t>ニン</t>
    </rPh>
    <phoneticPr fontId="3"/>
  </si>
  <si>
    <t>Ⅲ</t>
  </si>
  <si>
    <t>Ⅱ</t>
  </si>
  <si>
    <t>日     陰</t>
    <rPh sb="0" eb="1">
      <t>ヒ</t>
    </rPh>
    <rPh sb="6" eb="7">
      <t>カゲ</t>
    </rPh>
    <phoneticPr fontId="3"/>
  </si>
  <si>
    <t>水    平</t>
    <rPh sb="0" eb="1">
      <t>ミズ</t>
    </rPh>
    <rPh sb="5" eb="6">
      <t>ヒラ</t>
    </rPh>
    <phoneticPr fontId="3"/>
  </si>
  <si>
    <t>N</t>
    <phoneticPr fontId="3"/>
  </si>
  <si>
    <t>Ⅵ</t>
    <phoneticPr fontId="3"/>
  </si>
  <si>
    <r>
      <t xml:space="preserve"> 表2-2 実効温度差  ETD [℃]  ( </t>
    </r>
    <r>
      <rPr>
        <b/>
        <sz val="11"/>
        <color indexed="10"/>
        <rFont val="ＭＳ ゴシック"/>
        <family val="3"/>
        <charset val="128"/>
      </rPr>
      <t>室温 28℃</t>
    </r>
    <r>
      <rPr>
        <b/>
        <sz val="11"/>
        <rFont val="ＭＳ ゴシック"/>
        <family val="3"/>
        <charset val="128"/>
      </rPr>
      <t xml:space="preserve"> )</t>
    </r>
    <rPh sb="1" eb="2">
      <t>ヒョウ</t>
    </rPh>
    <rPh sb="6" eb="8">
      <t>ジッコウ</t>
    </rPh>
    <rPh sb="8" eb="10">
      <t>オンド</t>
    </rPh>
    <rPh sb="10" eb="11">
      <t>サ</t>
    </rPh>
    <rPh sb="24" eb="26">
      <t>シツオン</t>
    </rPh>
    <phoneticPr fontId="3"/>
  </si>
  <si>
    <t>普通ｺﾝｸﾘｰﾄ</t>
    <rPh sb="0" eb="2">
      <t>フツウ</t>
    </rPh>
    <phoneticPr fontId="3"/>
  </si>
  <si>
    <t>Ⅰ</t>
    <phoneticPr fontId="3"/>
  </si>
  <si>
    <t>Ⅳ</t>
    <phoneticPr fontId="3"/>
  </si>
  <si>
    <t>0～5*～30</t>
    <phoneticPr fontId="3"/>
  </si>
  <si>
    <t>230～320*～</t>
    <phoneticPr fontId="3"/>
  </si>
  <si>
    <t>NNE</t>
    <phoneticPr fontId="3"/>
  </si>
  <si>
    <t>NE</t>
    <phoneticPr fontId="3"/>
  </si>
  <si>
    <t>東京</t>
    <rPh sb="0" eb="2">
      <t>トウキョウ</t>
    </rPh>
    <phoneticPr fontId="3"/>
  </si>
  <si>
    <t>札幌</t>
    <rPh sb="0" eb="2">
      <t>サッポロ</t>
    </rPh>
    <phoneticPr fontId="3"/>
  </si>
  <si>
    <t>【 札  幌 】</t>
    <rPh sb="2" eb="3">
      <t>サツ</t>
    </rPh>
    <rPh sb="5" eb="6">
      <t>ホロ</t>
    </rPh>
    <phoneticPr fontId="3"/>
  </si>
  <si>
    <t>ｺﾝﾋﾟｭﾀｰ室内
温湿度条件</t>
    <rPh sb="7" eb="8">
      <t>シツ</t>
    </rPh>
    <rPh sb="8" eb="9">
      <t>ナイ</t>
    </rPh>
    <rPh sb="10" eb="11">
      <t>オン</t>
    </rPh>
    <rPh sb="11" eb="13">
      <t>シツド</t>
    </rPh>
    <rPh sb="13" eb="15">
      <t>ジョウケン</t>
    </rPh>
    <phoneticPr fontId="3"/>
  </si>
  <si>
    <t>ｱｸｾｽﾌﾛｱ内
噴出し温湿度条件</t>
    <rPh sb="7" eb="8">
      <t>ナイ</t>
    </rPh>
    <rPh sb="9" eb="11">
      <t>フキダ</t>
    </rPh>
    <rPh sb="12" eb="13">
      <t>オン</t>
    </rPh>
    <rPh sb="13" eb="15">
      <t>シツド</t>
    </rPh>
    <rPh sb="15" eb="17">
      <t>ジョウケン</t>
    </rPh>
    <phoneticPr fontId="3"/>
  </si>
  <si>
    <t>稚内</t>
    <rPh sb="0" eb="2">
      <t>ワッカナイ</t>
    </rPh>
    <phoneticPr fontId="3"/>
  </si>
  <si>
    <t>旭川</t>
    <rPh sb="0" eb="2">
      <t>アサヒカワ</t>
    </rPh>
    <phoneticPr fontId="3"/>
  </si>
  <si>
    <t>留萌</t>
    <rPh sb="0" eb="2">
      <t>ルモイ</t>
    </rPh>
    <phoneticPr fontId="3"/>
  </si>
  <si>
    <t>所在地</t>
    <rPh sb="0" eb="3">
      <t>ショザイチ</t>
    </rPh>
    <phoneticPr fontId="3"/>
  </si>
  <si>
    <t>夏           季</t>
    <rPh sb="0" eb="1">
      <t>ナツ</t>
    </rPh>
    <rPh sb="12" eb="13">
      <t>キ</t>
    </rPh>
    <phoneticPr fontId="3"/>
  </si>
  <si>
    <t>DB</t>
    <phoneticPr fontId="3"/>
  </si>
  <si>
    <t>RH</t>
    <phoneticPr fontId="3"/>
  </si>
  <si>
    <t>X</t>
    <phoneticPr fontId="3"/>
  </si>
  <si>
    <r>
      <t xml:space="preserve">toj
</t>
    </r>
    <r>
      <rPr>
        <sz val="9"/>
        <rFont val="ＭＳ 明朝"/>
        <family val="1"/>
        <charset val="128"/>
      </rPr>
      <t>[℃]</t>
    </r>
    <phoneticPr fontId="3"/>
  </si>
  <si>
    <t>[%]</t>
    <phoneticPr fontId="3"/>
  </si>
  <si>
    <t>[Kg/
Kg(DA)]</t>
    <phoneticPr fontId="3"/>
  </si>
  <si>
    <r>
      <t>t</t>
    </r>
    <r>
      <rPr>
        <sz val="11"/>
        <color indexed="8"/>
        <rFont val="ＭＳ 明朝"/>
        <family val="1"/>
        <charset val="128"/>
      </rPr>
      <t>oj＝</t>
    </r>
    <r>
      <rPr>
        <sz val="14"/>
        <color indexed="8"/>
        <rFont val="ＭＳ 明朝"/>
        <family val="1"/>
        <charset val="128"/>
      </rPr>
      <t>t</t>
    </r>
    <r>
      <rPr>
        <sz val="11"/>
        <color indexed="8"/>
        <rFont val="ＭＳ 明朝"/>
        <family val="1"/>
        <charset val="128"/>
      </rPr>
      <t>min＋φj*(tmaxーtmin)</t>
    </r>
    <phoneticPr fontId="3"/>
  </si>
  <si>
    <r>
      <t>屋内条件</t>
    </r>
    <r>
      <rPr>
        <sz val="11"/>
        <color indexed="10"/>
        <rFont val="ＭＳ 明朝"/>
        <family val="1"/>
        <charset val="128"/>
      </rPr>
      <t>は、表1-1による。</t>
    </r>
    <rPh sb="0" eb="2">
      <t>オクナイ</t>
    </rPh>
    <rPh sb="2" eb="4">
      <t>ジョウケン</t>
    </rPh>
    <rPh sb="6" eb="7">
      <t>ヒョウ</t>
    </rPh>
    <phoneticPr fontId="3"/>
  </si>
  <si>
    <t>S</t>
    <phoneticPr fontId="3"/>
  </si>
  <si>
    <t>NNW</t>
    <phoneticPr fontId="3"/>
  </si>
  <si>
    <t>夏                         季</t>
    <rPh sb="0" eb="1">
      <t>ナツ</t>
    </rPh>
    <rPh sb="26" eb="27">
      <t>キ</t>
    </rPh>
    <phoneticPr fontId="3"/>
  </si>
  <si>
    <t>暖房負荷
｢Ｗ]</t>
    <rPh sb="0" eb="2">
      <t>ダンボウ</t>
    </rPh>
    <rPh sb="2" eb="4">
      <t>フカ</t>
    </rPh>
    <phoneticPr fontId="3"/>
  </si>
  <si>
    <t>構造体負荷・ガラス面通過熱負荷</t>
    <rPh sb="0" eb="3">
      <t>コウゾウタイ</t>
    </rPh>
    <rPh sb="3" eb="5">
      <t>フカ</t>
    </rPh>
    <rPh sb="9" eb="10">
      <t>メン</t>
    </rPh>
    <rPh sb="10" eb="12">
      <t>ツウカ</t>
    </rPh>
    <rPh sb="12" eb="13">
      <t>ネツ</t>
    </rPh>
    <rPh sb="13" eb="15">
      <t>フカ</t>
    </rPh>
    <phoneticPr fontId="3"/>
  </si>
  <si>
    <t>室面積</t>
    <rPh sb="0" eb="1">
      <t>シツ</t>
    </rPh>
    <rPh sb="1" eb="3">
      <t>メンセキ</t>
    </rPh>
    <phoneticPr fontId="3"/>
  </si>
  <si>
    <t>室  内  負  荷</t>
    <rPh sb="0" eb="1">
      <t>シツ</t>
    </rPh>
    <rPh sb="3" eb="4">
      <t>ウチ</t>
    </rPh>
    <rPh sb="6" eb="7">
      <t>フ</t>
    </rPh>
    <rPh sb="9" eb="10">
      <t>ニ</t>
    </rPh>
    <phoneticPr fontId="3"/>
  </si>
  <si>
    <t>ガラス面日射負荷</t>
    <rPh sb="3" eb="4">
      <t>メン</t>
    </rPh>
    <rPh sb="4" eb="6">
      <t>ニッシャ</t>
    </rPh>
    <rPh sb="6" eb="8">
      <t>フカ</t>
    </rPh>
    <phoneticPr fontId="3"/>
  </si>
  <si>
    <t>すきま
風負荷</t>
    <rPh sb="4" eb="5">
      <t>カゼ</t>
    </rPh>
    <rPh sb="5" eb="7">
      <t>フカ</t>
    </rPh>
    <phoneticPr fontId="3"/>
  </si>
  <si>
    <t>補正係数</t>
    <rPh sb="0" eb="2">
      <t>ホセイ</t>
    </rPh>
    <rPh sb="2" eb="4">
      <t>ケイスウ</t>
    </rPh>
    <phoneticPr fontId="3"/>
  </si>
  <si>
    <t>単位面積当たりの負荷    [W]</t>
    <rPh sb="0" eb="2">
      <t>タンイ</t>
    </rPh>
    <rPh sb="2" eb="4">
      <t>メンセキ</t>
    </rPh>
    <rPh sb="4" eb="5">
      <t>ア</t>
    </rPh>
    <rPh sb="8" eb="10">
      <t>フカ</t>
    </rPh>
    <phoneticPr fontId="3"/>
  </si>
  <si>
    <t>回/h</t>
    <rPh sb="0" eb="1">
      <t>カイ</t>
    </rPh>
    <phoneticPr fontId="3"/>
  </si>
  <si>
    <t>乾球温度 DB
ｔ0  [℃]</t>
    <rPh sb="0" eb="2">
      <t>イヌイキュウ</t>
    </rPh>
    <rPh sb="2" eb="4">
      <t>オンド</t>
    </rPh>
    <phoneticPr fontId="3"/>
  </si>
  <si>
    <t>湿球温度 WB
[℃]</t>
    <rPh sb="0" eb="1">
      <t>シメ</t>
    </rPh>
    <rPh sb="1" eb="2">
      <t>キュウ</t>
    </rPh>
    <rPh sb="2" eb="4">
      <t>オンド</t>
    </rPh>
    <phoneticPr fontId="3"/>
  </si>
  <si>
    <t>露点温度
[℃]</t>
    <rPh sb="0" eb="2">
      <t>ロテン</t>
    </rPh>
    <rPh sb="2" eb="4">
      <t>オンド</t>
    </rPh>
    <phoneticPr fontId="3"/>
  </si>
  <si>
    <t>4.2m</t>
    <phoneticPr fontId="3"/>
  </si>
  <si>
    <t>5.4m</t>
    <phoneticPr fontId="3"/>
  </si>
  <si>
    <t>6.0m</t>
    <phoneticPr fontId="3"/>
  </si>
  <si>
    <t>7.2m</t>
    <phoneticPr fontId="3"/>
  </si>
  <si>
    <t>乾球温度
DB  [℃]</t>
    <rPh sb="0" eb="2">
      <t>カンキュウ</t>
    </rPh>
    <rPh sb="2" eb="4">
      <t>オンド</t>
    </rPh>
    <phoneticPr fontId="3"/>
  </si>
  <si>
    <t>絶対湿度
[Kg/Kg']</t>
    <rPh sb="0" eb="2">
      <t>ゼッタイ</t>
    </rPh>
    <rPh sb="2" eb="4">
      <t>シツド</t>
    </rPh>
    <phoneticPr fontId="3"/>
  </si>
  <si>
    <t>絶対湿度 x
[Kg/Kg'(DA)]</t>
    <rPh sb="0" eb="2">
      <t>ゼッタイ</t>
    </rPh>
    <rPh sb="2" eb="4">
      <t>シツド</t>
    </rPh>
    <phoneticPr fontId="3"/>
  </si>
  <si>
    <t>日最低気温の月別平均値の最低値  Tw
[℃]</t>
    <rPh sb="0" eb="1">
      <t>ヒ</t>
    </rPh>
    <rPh sb="1" eb="3">
      <t>サイテイ</t>
    </rPh>
    <rPh sb="3" eb="4">
      <t>キ</t>
    </rPh>
    <rPh sb="6" eb="8">
      <t>ツキベツ</t>
    </rPh>
    <rPh sb="13" eb="14">
      <t>テイ</t>
    </rPh>
    <phoneticPr fontId="3"/>
  </si>
  <si>
    <t>絶対湿度 x0
[Kg/Kg']</t>
    <rPh sb="0" eb="2">
      <t>ゼッタイ</t>
    </rPh>
    <rPh sb="2" eb="4">
      <t>シツド</t>
    </rPh>
    <phoneticPr fontId="3"/>
  </si>
  <si>
    <t>Φj</t>
    <phoneticPr fontId="3"/>
  </si>
  <si>
    <t>９時</t>
    <rPh sb="1" eb="2">
      <t>ジ</t>
    </rPh>
    <phoneticPr fontId="3"/>
  </si>
  <si>
    <t>14時</t>
    <rPh sb="2" eb="3">
      <t>ジ</t>
    </rPh>
    <phoneticPr fontId="3"/>
  </si>
  <si>
    <t>16時</t>
    <rPh sb="2" eb="3">
      <t>ジ</t>
    </rPh>
    <phoneticPr fontId="3"/>
  </si>
  <si>
    <t>【 一般事務庁舎 】</t>
    <phoneticPr fontId="3"/>
  </si>
  <si>
    <r>
      <t>実効温度差  ETD</t>
    </r>
    <r>
      <rPr>
        <sz val="11"/>
        <rFont val="ＭＳ ゴシック"/>
        <family val="3"/>
        <charset val="128"/>
      </rPr>
      <t>jの選定</t>
    </r>
    <rPh sb="12" eb="14">
      <t>センテイ</t>
    </rPh>
    <phoneticPr fontId="3"/>
  </si>
  <si>
    <t>通常</t>
    <rPh sb="0" eb="2">
      <t>ツウジョウ</t>
    </rPh>
    <phoneticPr fontId="3"/>
  </si>
  <si>
    <t>勘案採用範囲</t>
    <rPh sb="0" eb="2">
      <t>カンアン</t>
    </rPh>
    <rPh sb="2" eb="4">
      <t>サイヨウ</t>
    </rPh>
    <rPh sb="4" eb="6">
      <t>ハンイ</t>
    </rPh>
    <phoneticPr fontId="3"/>
  </si>
  <si>
    <t>熱伝導率は表4-3によります。</t>
    <rPh sb="0" eb="1">
      <t>ネツ</t>
    </rPh>
    <rPh sb="1" eb="3">
      <t>デンドウ</t>
    </rPh>
    <rPh sb="3" eb="4">
      <t>リツ</t>
    </rPh>
    <rPh sb="5" eb="6">
      <t>ヒョウ</t>
    </rPh>
    <phoneticPr fontId="3"/>
  </si>
  <si>
    <t>1/λ(ra)</t>
    <phoneticPr fontId="3"/>
  </si>
  <si>
    <t>表5-3 【 蛍光灯器具の電力消費量 】   [W/m2]</t>
    <rPh sb="7" eb="10">
      <t>ケイコウトウ</t>
    </rPh>
    <rPh sb="10" eb="12">
      <t>キグ</t>
    </rPh>
    <rPh sb="13" eb="15">
      <t>デンリョク</t>
    </rPh>
    <rPh sb="15" eb="17">
      <t>ショウヒ</t>
    </rPh>
    <rPh sb="17" eb="18">
      <t>リョウ</t>
    </rPh>
    <phoneticPr fontId="3"/>
  </si>
  <si>
    <t>消費量 WL [W/㎡]</t>
    <rPh sb="0" eb="2">
      <t>ショウヒ</t>
    </rPh>
    <rPh sb="2" eb="3">
      <t>リョウ</t>
    </rPh>
    <phoneticPr fontId="3"/>
  </si>
  <si>
    <t>室面積 A [㎡]</t>
    <rPh sb="0" eb="1">
      <t>シツ</t>
    </rPh>
    <rPh sb="1" eb="3">
      <t>メンセキ</t>
    </rPh>
    <phoneticPr fontId="3"/>
  </si>
  <si>
    <t>OA機器による負荷 [W]</t>
    <rPh sb="2" eb="4">
      <t>キキ</t>
    </rPh>
    <rPh sb="7" eb="9">
      <t>フカ</t>
    </rPh>
    <phoneticPr fontId="3"/>
  </si>
  <si>
    <t>構造体面積A
[㎡]</t>
    <phoneticPr fontId="3"/>
  </si>
  <si>
    <r>
      <t>単位負荷q2Gn</t>
    </r>
    <r>
      <rPr>
        <sz val="9"/>
        <rFont val="ＭＳ Ｐゴシック"/>
        <family val="3"/>
        <charset val="128"/>
      </rPr>
      <t xml:space="preserve">
</t>
    </r>
    <r>
      <rPr>
        <sz val="6"/>
        <rFont val="ＭＳ Ｐゴシック"/>
        <family val="3"/>
        <charset val="128"/>
      </rPr>
      <t>[W/㎡]</t>
    </r>
    <rPh sb="0" eb="2">
      <t>タンイ</t>
    </rPh>
    <rPh sb="2" eb="4">
      <t>フカ</t>
    </rPh>
    <phoneticPr fontId="3"/>
  </si>
  <si>
    <t>m2</t>
    <phoneticPr fontId="3"/>
  </si>
  <si>
    <t>m3</t>
    <phoneticPr fontId="3"/>
  </si>
  <si>
    <t>㎡</t>
    <phoneticPr fontId="3"/>
  </si>
  <si>
    <t>m/S</t>
    <phoneticPr fontId="3"/>
  </si>
  <si>
    <t>㎥/h</t>
    <phoneticPr fontId="3"/>
  </si>
  <si>
    <t>㎥/h</t>
    <phoneticPr fontId="3"/>
  </si>
  <si>
    <t>構造体の記号</t>
    <rPh sb="0" eb="3">
      <t>コウゾウタイ</t>
    </rPh>
    <rPh sb="4" eb="6">
      <t>キゴウ</t>
    </rPh>
    <phoneticPr fontId="3"/>
  </si>
  <si>
    <t>IW4</t>
    <phoneticPr fontId="3"/>
  </si>
  <si>
    <t>冬季
xi</t>
    <rPh sb="0" eb="2">
      <t>トウキ</t>
    </rPh>
    <phoneticPr fontId="3"/>
  </si>
  <si>
    <t>外皮</t>
    <rPh sb="0" eb="2">
      <t>ガイヒ</t>
    </rPh>
    <phoneticPr fontId="3"/>
  </si>
  <si>
    <t>熱通過率
K[W/
(㎡・K)</t>
    <rPh sb="0" eb="1">
      <t>ネツ</t>
    </rPh>
    <rPh sb="1" eb="3">
      <t>ツウカ</t>
    </rPh>
    <rPh sb="3" eb="4">
      <t>リツ</t>
    </rPh>
    <phoneticPr fontId="3"/>
  </si>
  <si>
    <t>㎥/㎡h</t>
    <phoneticPr fontId="3"/>
  </si>
  <si>
    <t>内皮</t>
    <rPh sb="0" eb="1">
      <t>ナイ</t>
    </rPh>
    <rPh sb="1" eb="2">
      <t>カワ</t>
    </rPh>
    <phoneticPr fontId="3"/>
  </si>
  <si>
    <t>⊿ｔ＝ｔｏｊ-ｔｉ+2　　（厨房等熱源のある室と接する場合）</t>
    <rPh sb="14" eb="16">
      <t>チュウボウ</t>
    </rPh>
    <rPh sb="16" eb="17">
      <t>トウ</t>
    </rPh>
    <rPh sb="17" eb="19">
      <t>ネツゲン</t>
    </rPh>
    <rPh sb="22" eb="23">
      <t>シツ</t>
    </rPh>
    <rPh sb="24" eb="25">
      <t>セッ</t>
    </rPh>
    <phoneticPr fontId="3"/>
  </si>
  <si>
    <t>⊿ｔ＝ｔａ-ｔｉ　　（温度差のある空調室と接する場合）</t>
    <rPh sb="11" eb="14">
      <t>オンドサ</t>
    </rPh>
    <rPh sb="17" eb="19">
      <t>クウチョウ</t>
    </rPh>
    <rPh sb="19" eb="20">
      <t>シツ</t>
    </rPh>
    <rPh sb="21" eb="22">
      <t>セッ</t>
    </rPh>
    <phoneticPr fontId="3"/>
  </si>
  <si>
    <t>ﾌﾞﾗｲﾝﾄﾞ無し</t>
    <rPh sb="7" eb="8">
      <t>ナ</t>
    </rPh>
    <phoneticPr fontId="3"/>
  </si>
  <si>
    <t>明色ﾌﾞﾗｲﾝﾄﾞ</t>
    <rPh sb="0" eb="1">
      <t>メイ</t>
    </rPh>
    <rPh sb="1" eb="2">
      <t>ショク</t>
    </rPh>
    <phoneticPr fontId="3"/>
  </si>
  <si>
    <t>中間色ﾌﾞﾗｲﾝﾄﾞ</t>
    <rPh sb="0" eb="2">
      <t>チュウカン</t>
    </rPh>
    <rPh sb="2" eb="3">
      <t>ショク</t>
    </rPh>
    <phoneticPr fontId="3"/>
  </si>
  <si>
    <t>ｶﾞﾗｽ＋
ﾌﾞﾗｲﾝﾄﾞ</t>
    <phoneticPr fontId="3"/>
  </si>
  <si>
    <t>遮へい係数 SC</t>
    <rPh sb="0" eb="1">
      <t>シャ</t>
    </rPh>
    <rPh sb="3" eb="5">
      <t>ケイスウ</t>
    </rPh>
    <phoneticPr fontId="3"/>
  </si>
  <si>
    <t>[W/(㎡・K)]</t>
    <phoneticPr fontId="3"/>
  </si>
  <si>
    <t xml:space="preserve"> 透明ｶﾞﾗｽ 3mm + 透明ｶﾞﾗｽ 3mm</t>
    <rPh sb="1" eb="3">
      <t>トウメイ</t>
    </rPh>
    <phoneticPr fontId="3"/>
  </si>
  <si>
    <t xml:space="preserve"> 透明ｶﾞﾗｽ 5mm + 透明ｶﾞﾗｽ 5mm</t>
    <rPh sb="1" eb="3">
      <t>トウメイ</t>
    </rPh>
    <phoneticPr fontId="3"/>
  </si>
  <si>
    <t xml:space="preserve"> 透明ｶﾞﾗｽ 6mm + 透明ｶﾞﾗｽ 6mm</t>
    <rPh sb="1" eb="3">
      <t>トウメイ</t>
    </rPh>
    <phoneticPr fontId="3"/>
  </si>
  <si>
    <t>複層ガラス</t>
    <rPh sb="0" eb="2">
      <t>フクソウ</t>
    </rPh>
    <phoneticPr fontId="3"/>
  </si>
  <si>
    <t>表4-4 【各種ｶﾞﾗｽの遮蔽係数 SC、熱通過率 K 】 ( 外気に面するｶﾞﾗｽ )</t>
    <phoneticPr fontId="3"/>
  </si>
  <si>
    <t>熱通過率 K</t>
    <rPh sb="0" eb="1">
      <t>ネツ</t>
    </rPh>
    <rPh sb="1" eb="3">
      <t>ツウカ</t>
    </rPh>
    <rPh sb="3" eb="4">
      <t>リツ</t>
    </rPh>
    <phoneticPr fontId="3"/>
  </si>
  <si>
    <t xml:space="preserve">  密閉中間</t>
    <rPh sb="2" eb="4">
      <t>ミッペイ</t>
    </rPh>
    <rPh sb="4" eb="6">
      <t>チュウカン</t>
    </rPh>
    <phoneticPr fontId="3"/>
  </si>
  <si>
    <t>(外壁)</t>
    <rPh sb="1" eb="3">
      <t>ガイヘキ</t>
    </rPh>
    <phoneticPr fontId="3"/>
  </si>
  <si>
    <t>材    料    名</t>
    <rPh sb="0" eb="1">
      <t>ザイ</t>
    </rPh>
    <rPh sb="5" eb="6">
      <t>リョウ</t>
    </rPh>
    <rPh sb="10" eb="11">
      <t>メイ</t>
    </rPh>
    <phoneticPr fontId="3"/>
  </si>
  <si>
    <r>
      <t xml:space="preserve">熱伝動率
λ
</t>
    </r>
    <r>
      <rPr>
        <sz val="9"/>
        <rFont val="ＭＳ Ｐ明朝"/>
        <family val="1"/>
        <charset val="128"/>
      </rPr>
      <t>[W/(m･K)]</t>
    </r>
    <rPh sb="0" eb="1">
      <t>ネツ</t>
    </rPh>
    <rPh sb="1" eb="3">
      <t>デンドウ</t>
    </rPh>
    <rPh sb="3" eb="4">
      <t>リツ</t>
    </rPh>
    <phoneticPr fontId="3"/>
  </si>
  <si>
    <r>
      <t>容積比熱</t>
    </r>
    <r>
      <rPr>
        <sz val="11"/>
        <rFont val="ＭＳ Ｐ明朝"/>
        <family val="1"/>
        <charset val="128"/>
      </rPr>
      <t xml:space="preserve">
</t>
    </r>
    <r>
      <rPr>
        <sz val="11"/>
        <rFont val="ＭＳ Ｐ明朝"/>
        <family val="1"/>
        <charset val="128"/>
      </rPr>
      <t>cp</t>
    </r>
    <r>
      <rPr>
        <sz val="11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[Kj/(m3･K)]</t>
    </r>
    <rPh sb="0" eb="2">
      <t>ヨウセキ</t>
    </rPh>
    <rPh sb="2" eb="4">
      <t>ヒネツ</t>
    </rPh>
    <phoneticPr fontId="3"/>
  </si>
  <si>
    <t xml:space="preserve">  鋼</t>
    <rPh sb="2" eb="3">
      <t>コウ</t>
    </rPh>
    <phoneticPr fontId="3"/>
  </si>
  <si>
    <t xml:space="preserve">  土壌(粘土質)</t>
    <rPh sb="2" eb="4">
      <t>ドジョウ</t>
    </rPh>
    <rPh sb="5" eb="7">
      <t>ネンド</t>
    </rPh>
    <rPh sb="7" eb="8">
      <t>シツ</t>
    </rPh>
    <phoneticPr fontId="3"/>
  </si>
  <si>
    <t>夏季</t>
    <rPh sb="0" eb="2">
      <t>カキ</t>
    </rPh>
    <phoneticPr fontId="3"/>
  </si>
  <si>
    <t>中空層</t>
    <rPh sb="0" eb="2">
      <t>チュウクウ</t>
    </rPh>
    <rPh sb="2" eb="3">
      <t>ソウ</t>
    </rPh>
    <phoneticPr fontId="3"/>
  </si>
  <si>
    <t>内断熱</t>
    <rPh sb="0" eb="1">
      <t>ウチ</t>
    </rPh>
    <rPh sb="1" eb="3">
      <t>ダンネツ</t>
    </rPh>
    <phoneticPr fontId="3"/>
  </si>
  <si>
    <t>外部タイル</t>
    <rPh sb="0" eb="2">
      <t>ガイブ</t>
    </rPh>
    <phoneticPr fontId="3"/>
  </si>
  <si>
    <t>躯体</t>
    <rPh sb="0" eb="2">
      <t>クタイ</t>
    </rPh>
    <phoneticPr fontId="3"/>
  </si>
  <si>
    <t>単6mm</t>
    <rPh sb="0" eb="1">
      <t>タン</t>
    </rPh>
    <phoneticPr fontId="3"/>
  </si>
  <si>
    <t xml:space="preserve">  躯体壁</t>
    <rPh sb="2" eb="4">
      <t>クタイ</t>
    </rPh>
    <rPh sb="4" eb="5">
      <t>カベ</t>
    </rPh>
    <phoneticPr fontId="3"/>
  </si>
  <si>
    <t>IW4</t>
    <phoneticPr fontId="3"/>
  </si>
  <si>
    <t>表1-1 【 設計用屋内条件 】</t>
    <rPh sb="0" eb="1">
      <t>ヒョウ</t>
    </rPh>
    <rPh sb="7" eb="10">
      <t>セッケイヨウ</t>
    </rPh>
    <rPh sb="10" eb="12">
      <t>オクナイ</t>
    </rPh>
    <rPh sb="12" eb="14">
      <t>ジョウケン</t>
    </rPh>
    <phoneticPr fontId="3"/>
  </si>
  <si>
    <t>表1-2 【 設計用屋外条件 】</t>
    <rPh sb="7" eb="10">
      <t>セッケイヨウ</t>
    </rPh>
    <rPh sb="10" eb="12">
      <t>オクガイ</t>
    </rPh>
    <rPh sb="12" eb="14">
      <t>ジョウケン</t>
    </rPh>
    <phoneticPr fontId="3"/>
  </si>
  <si>
    <t>表3-1 【 天井高の暖房設計用屋内乾球温度の補正 】</t>
    <rPh sb="0" eb="1">
      <t>ヒョウ</t>
    </rPh>
    <rPh sb="7" eb="9">
      <t>テンジョウ</t>
    </rPh>
    <rPh sb="9" eb="10">
      <t>タカ</t>
    </rPh>
    <rPh sb="11" eb="13">
      <t>ダンボウ</t>
    </rPh>
    <rPh sb="13" eb="16">
      <t>セッケイヨウ</t>
    </rPh>
    <rPh sb="16" eb="18">
      <t>オクナイ</t>
    </rPh>
    <rPh sb="18" eb="20">
      <t>カンキュウ</t>
    </rPh>
    <rPh sb="20" eb="22">
      <t>オンド</t>
    </rPh>
    <rPh sb="23" eb="25">
      <t>ホセイ</t>
    </rPh>
    <phoneticPr fontId="3"/>
  </si>
  <si>
    <t>表3-2 【 無次元化日変動率 】</t>
    <rPh sb="0" eb="1">
      <t>ヒョウ</t>
    </rPh>
    <rPh sb="7" eb="8">
      <t>ム</t>
    </rPh>
    <rPh sb="8" eb="10">
      <t>ジゲン</t>
    </rPh>
    <rPh sb="10" eb="11">
      <t>カ</t>
    </rPh>
    <rPh sb="11" eb="12">
      <t>ヒ</t>
    </rPh>
    <rPh sb="12" eb="14">
      <t>ヘンドウ</t>
    </rPh>
    <rPh sb="14" eb="15">
      <t>リツ</t>
    </rPh>
    <phoneticPr fontId="3"/>
  </si>
  <si>
    <t xml:space="preserve">   【 設計用屋外温度の補正 】</t>
    <rPh sb="5" eb="8">
      <t>セッケイヨウ</t>
    </rPh>
    <rPh sb="8" eb="10">
      <t>オクガイ</t>
    </rPh>
    <rPh sb="10" eb="12">
      <t>オンド</t>
    </rPh>
    <rPh sb="13" eb="15">
      <t>ホセイ</t>
    </rPh>
    <phoneticPr fontId="3"/>
  </si>
  <si>
    <t>室名</t>
    <rPh sb="0" eb="1">
      <t>シツ</t>
    </rPh>
    <rPh sb="1" eb="2">
      <t>メイ</t>
    </rPh>
    <phoneticPr fontId="3"/>
  </si>
  <si>
    <t>階</t>
    <rPh sb="0" eb="1">
      <t>カイ</t>
    </rPh>
    <phoneticPr fontId="3"/>
  </si>
  <si>
    <t>室の大きさ</t>
    <rPh sb="0" eb="1">
      <t>シツ</t>
    </rPh>
    <rPh sb="2" eb="3">
      <t>オオ</t>
    </rPh>
    <phoneticPr fontId="3"/>
  </si>
  <si>
    <t>縦</t>
    <rPh sb="0" eb="1">
      <t>タテ</t>
    </rPh>
    <phoneticPr fontId="3"/>
  </si>
  <si>
    <t>横</t>
    <rPh sb="0" eb="1">
      <t>ヨコ</t>
    </rPh>
    <phoneticPr fontId="3"/>
  </si>
  <si>
    <t>人数</t>
    <rPh sb="0" eb="2">
      <t>ニンズウ</t>
    </rPh>
    <phoneticPr fontId="3"/>
  </si>
  <si>
    <t>外表面
熱伝導率</t>
    <rPh sb="0" eb="1">
      <t>ソト</t>
    </rPh>
    <rPh sb="1" eb="3">
      <t>ヒョウメン</t>
    </rPh>
    <rPh sb="4" eb="5">
      <t>ネツ</t>
    </rPh>
    <rPh sb="5" eb="8">
      <t>デンドウリツ</t>
    </rPh>
    <phoneticPr fontId="3"/>
  </si>
  <si>
    <t>種類</t>
    <rPh sb="0" eb="2">
      <t>シュルイ</t>
    </rPh>
    <phoneticPr fontId="3"/>
  </si>
  <si>
    <t>材質</t>
    <rPh sb="0" eb="2">
      <t>ザイシツ</t>
    </rPh>
    <phoneticPr fontId="3"/>
  </si>
  <si>
    <t>内表面
熱伝導率</t>
    <rPh sb="0" eb="1">
      <t>ウチ</t>
    </rPh>
    <rPh sb="1" eb="3">
      <t>ヒョウメン</t>
    </rPh>
    <rPh sb="4" eb="5">
      <t>ネツ</t>
    </rPh>
    <rPh sb="5" eb="8">
      <t>デンドウリツ</t>
    </rPh>
    <phoneticPr fontId="3"/>
  </si>
  <si>
    <t>熱流の方向</t>
    <rPh sb="0" eb="1">
      <t>ネツ</t>
    </rPh>
    <rPh sb="1" eb="2">
      <t>リュウ</t>
    </rPh>
    <rPh sb="3" eb="5">
      <t>ホウコウ</t>
    </rPh>
    <phoneticPr fontId="3"/>
  </si>
  <si>
    <t>方位</t>
    <rPh sb="0" eb="2">
      <t>ホウイ</t>
    </rPh>
    <phoneticPr fontId="3"/>
  </si>
  <si>
    <t>9時</t>
    <rPh sb="1" eb="2">
      <t>ジ</t>
    </rPh>
    <phoneticPr fontId="3"/>
  </si>
  <si>
    <t>12時</t>
    <rPh sb="2" eb="3">
      <t>ジ</t>
    </rPh>
    <phoneticPr fontId="3"/>
  </si>
  <si>
    <t>③照明器具による発熱量 表5-3 による</t>
    <phoneticPr fontId="3"/>
  </si>
  <si>
    <t>表2-1【 壁タイプの選定 】</t>
    <rPh sb="0" eb="1">
      <t>ヒョウ</t>
    </rPh>
    <rPh sb="6" eb="7">
      <t>カベ</t>
    </rPh>
    <rPh sb="11" eb="13">
      <t>センテイ</t>
    </rPh>
    <phoneticPr fontId="3"/>
  </si>
  <si>
    <t>[㎡・K/W]</t>
    <phoneticPr fontId="3"/>
  </si>
  <si>
    <t>[㎡・K/W]</t>
    <phoneticPr fontId="3"/>
  </si>
  <si>
    <t>熱伝導率</t>
    <rPh sb="0" eb="1">
      <t>ネツ</t>
    </rPh>
    <rPh sb="1" eb="3">
      <t>デンドウ</t>
    </rPh>
    <rPh sb="3" eb="4">
      <t>リツ</t>
    </rPh>
    <phoneticPr fontId="3"/>
  </si>
  <si>
    <t>材  料</t>
    <rPh sb="0" eb="1">
      <t>ザイ</t>
    </rPh>
    <rPh sb="3" eb="4">
      <t>リョウ</t>
    </rPh>
    <phoneticPr fontId="3"/>
  </si>
  <si>
    <t>備  考</t>
    <rPh sb="0" eb="1">
      <t>ソナエ</t>
    </rPh>
    <rPh sb="3" eb="4">
      <t>コウ</t>
    </rPh>
    <phoneticPr fontId="3"/>
  </si>
  <si>
    <t>表4-1 【 壁表面熱伝導率 】</t>
    <rPh sb="0" eb="1">
      <t>ヒョウ</t>
    </rPh>
    <rPh sb="7" eb="8">
      <t>カベ</t>
    </rPh>
    <rPh sb="8" eb="10">
      <t>ヒョウメン</t>
    </rPh>
    <rPh sb="10" eb="11">
      <t>ネツ</t>
    </rPh>
    <rPh sb="11" eb="14">
      <t>デンドウリツ</t>
    </rPh>
    <phoneticPr fontId="3"/>
  </si>
  <si>
    <t>α0= 23</t>
    <phoneticPr fontId="3"/>
  </si>
  <si>
    <t>αi= 9</t>
    <phoneticPr fontId="3"/>
  </si>
  <si>
    <t>外表面熱伝導率 は表4-1 による。</t>
    <rPh sb="9" eb="10">
      <t>ヒョウ</t>
    </rPh>
    <phoneticPr fontId="3"/>
  </si>
  <si>
    <t>内表面熱伝導率 は表4-1 による。</t>
    <rPh sb="0" eb="1">
      <t>ナイ</t>
    </rPh>
    <rPh sb="9" eb="10">
      <t>ヒョウ</t>
    </rPh>
    <phoneticPr fontId="3"/>
  </si>
  <si>
    <t>空気層熱抵抗</t>
    <rPh sb="0" eb="2">
      <t>クウキ</t>
    </rPh>
    <rPh sb="2" eb="3">
      <t>ソウ</t>
    </rPh>
    <rPh sb="3" eb="4">
      <t>ネツ</t>
    </rPh>
    <rPh sb="4" eb="6">
      <t>テイコウ</t>
    </rPh>
    <phoneticPr fontId="3"/>
  </si>
  <si>
    <t>外表面熱伝導率</t>
    <rPh sb="0" eb="1">
      <t>ガイ</t>
    </rPh>
    <rPh sb="1" eb="3">
      <t>ヒョウメン</t>
    </rPh>
    <rPh sb="3" eb="4">
      <t>ネツ</t>
    </rPh>
    <rPh sb="4" eb="6">
      <t>デンドウ</t>
    </rPh>
    <rPh sb="6" eb="7">
      <t>リツ</t>
    </rPh>
    <phoneticPr fontId="3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</si>
  <si>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7"/>
  </si>
  <si>
    <t>作者 建築設備 の下記のソフトが皆様のお役に立ちます。</t>
    <phoneticPr fontId="27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</si>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</sst>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0.0"/>
    <numFmt numFmtId="177" formatCode="0.0000"/>
    <numFmt numFmtId="178" formatCode="0.0_ "/>
    <numFmt numFmtId="179" formatCode="0_ "/>
    <numFmt numFmtId="180" formatCode="0.00_ "/>
    <numFmt numFmtId="181" formatCode="0.0000_ "/>
    <numFmt numFmtId="182" formatCode="#,##0.0_ ;[Red]\-#,##0.0\ "/>
    <numFmt numFmtId="183" formatCode="#,##0.0;[Red]\-#,##0.0"/>
    <numFmt numFmtId="184" formatCode="#,##0.000;[Red]\-#,##0.000"/>
  </numFmts>
  <fonts count="62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vertAlign val="subscript"/>
      <sz val="11"/>
      <color indexed="8"/>
      <name val="ＭＳ 明朝"/>
      <family val="1"/>
      <charset val="128"/>
    </font>
    <font>
      <sz val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10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</borders>
  <cellStyleXfs count="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0" fillId="0" borderId="0">
      <alignment vertical="center"/>
    </xf>
    <xf numFmtId="0" fontId="57" fillId="0" borderId="0" applyNumberFormat="0" applyFill="0" applyBorder="0" applyAlignment="0" applyProtection="0">
      <alignment vertical="center"/>
    </xf>
  </cellStyleXfs>
  <cellXfs count="1319">
    <xf numFmtId="0" fontId="0" fillId="0" borderId="0" xfId="0"/>
    <xf numFmtId="0" fontId="0" fillId="0" borderId="1" xfId="0" applyBorder="1"/>
    <xf numFmtId="0" fontId="0" fillId="0" borderId="2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177" fontId="5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/>
    <xf numFmtId="0" fontId="9" fillId="0" borderId="0" xfId="0" applyFont="1"/>
    <xf numFmtId="0" fontId="13" fillId="0" borderId="0" xfId="0" applyFont="1"/>
    <xf numFmtId="0" fontId="5" fillId="0" borderId="11" xfId="0" applyFont="1" applyBorder="1" applyAlignment="1">
      <alignment horizontal="center" vertical="center"/>
    </xf>
    <xf numFmtId="0" fontId="13" fillId="0" borderId="12" xfId="0" applyFont="1" applyBorder="1"/>
    <xf numFmtId="0" fontId="13" fillId="0" borderId="13" xfId="0" applyFont="1" applyBorder="1"/>
    <xf numFmtId="0" fontId="14" fillId="0" borderId="11" xfId="0" applyFont="1" applyBorder="1" applyAlignment="1">
      <alignment horizontal="center"/>
    </xf>
    <xf numFmtId="0" fontId="15" fillId="0" borderId="0" xfId="0" applyFont="1"/>
    <xf numFmtId="0" fontId="14" fillId="0" borderId="10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178" fontId="5" fillId="2" borderId="1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0" fillId="0" borderId="11" xfId="0" applyFont="1" applyBorder="1" applyAlignment="1">
      <alignment vertical="center"/>
    </xf>
    <xf numFmtId="0" fontId="20" fillId="0" borderId="27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top" textRotation="255"/>
    </xf>
    <xf numFmtId="0" fontId="22" fillId="0" borderId="0" xfId="0" applyFont="1" applyAlignment="1">
      <alignment horizontal="center" vertical="top" textRotation="255"/>
    </xf>
    <xf numFmtId="178" fontId="2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 textRotation="255"/>
    </xf>
    <xf numFmtId="180" fontId="0" fillId="0" borderId="0" xfId="0" applyNumberFormat="1" applyAlignment="1">
      <alignment horizontal="center" vertical="center"/>
    </xf>
    <xf numFmtId="0" fontId="26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1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5" fillId="0" borderId="2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0" applyFont="1"/>
    <xf numFmtId="0" fontId="5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34" fillId="0" borderId="0" xfId="0" applyFont="1"/>
    <xf numFmtId="0" fontId="35" fillId="0" borderId="0" xfId="0" applyFont="1"/>
    <xf numFmtId="0" fontId="36" fillId="0" borderId="1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3" fillId="0" borderId="11" xfId="0" applyFont="1" applyBorder="1" applyAlignment="1">
      <alignment horizontal="center" vertical="center" wrapText="1"/>
    </xf>
    <xf numFmtId="0" fontId="36" fillId="0" borderId="0" xfId="0" applyFont="1"/>
    <xf numFmtId="0" fontId="36" fillId="2" borderId="11" xfId="0" applyFont="1" applyFill="1" applyBorder="1" applyAlignment="1">
      <alignment horizontal="center"/>
    </xf>
    <xf numFmtId="0" fontId="36" fillId="3" borderId="29" xfId="0" applyFont="1" applyFill="1" applyBorder="1"/>
    <xf numFmtId="182" fontId="36" fillId="2" borderId="11" xfId="2" applyNumberFormat="1" applyFont="1" applyFill="1" applyBorder="1"/>
    <xf numFmtId="0" fontId="36" fillId="2" borderId="11" xfId="0" applyFont="1" applyFill="1" applyBorder="1"/>
    <xf numFmtId="0" fontId="36" fillId="2" borderId="27" xfId="0" applyFont="1" applyFill="1" applyBorder="1"/>
    <xf numFmtId="182" fontId="36" fillId="2" borderId="27" xfId="2" applyNumberFormat="1" applyFont="1" applyFill="1" applyBorder="1"/>
    <xf numFmtId="0" fontId="36" fillId="0" borderId="30" xfId="0" applyFont="1" applyBorder="1" applyAlignment="1">
      <alignment horizontal="center"/>
    </xf>
    <xf numFmtId="0" fontId="36" fillId="3" borderId="31" xfId="0" applyFont="1" applyFill="1" applyBorder="1"/>
    <xf numFmtId="0" fontId="0" fillId="0" borderId="15" xfId="0" applyBorder="1" applyAlignment="1">
      <alignment horizontal="center" vertical="center"/>
    </xf>
    <xf numFmtId="0" fontId="36" fillId="2" borderId="26" xfId="0" applyFont="1" applyFill="1" applyBorder="1"/>
    <xf numFmtId="182" fontId="36" fillId="2" borderId="26" xfId="2" applyNumberFormat="1" applyFont="1" applyFill="1" applyBorder="1"/>
    <xf numFmtId="182" fontId="36" fillId="2" borderId="32" xfId="2" applyNumberFormat="1" applyFont="1" applyFill="1" applyBorder="1"/>
    <xf numFmtId="0" fontId="36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/>
    </xf>
    <xf numFmtId="0" fontId="36" fillId="0" borderId="11" xfId="0" applyFont="1" applyBorder="1"/>
    <xf numFmtId="0" fontId="36" fillId="0" borderId="27" xfId="0" applyFont="1" applyBorder="1" applyAlignment="1">
      <alignment horizontal="center"/>
    </xf>
    <xf numFmtId="0" fontId="36" fillId="0" borderId="33" xfId="0" applyFont="1" applyBorder="1"/>
    <xf numFmtId="0" fontId="35" fillId="0" borderId="34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49" fontId="35" fillId="0" borderId="35" xfId="0" applyNumberFormat="1" applyFont="1" applyBorder="1" applyAlignment="1">
      <alignment horizontal="center"/>
    </xf>
    <xf numFmtId="0" fontId="35" fillId="0" borderId="11" xfId="0" applyFont="1" applyBorder="1" applyAlignment="1">
      <alignment horizontal="center"/>
    </xf>
    <xf numFmtId="0" fontId="36" fillId="2" borderId="11" xfId="0" applyFont="1" applyFill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3" fillId="0" borderId="17" xfId="0" applyFont="1" applyBorder="1" applyAlignment="1">
      <alignment horizontal="center" vertical="center"/>
    </xf>
    <xf numFmtId="0" fontId="36" fillId="3" borderId="11" xfId="0" applyFont="1" applyFill="1" applyBorder="1" applyAlignment="1">
      <alignment horizontal="center" vertical="center"/>
    </xf>
    <xf numFmtId="0" fontId="36" fillId="3" borderId="27" xfId="0" applyFont="1" applyFill="1" applyBorder="1" applyAlignment="1">
      <alignment horizontal="center" vertical="center"/>
    </xf>
    <xf numFmtId="0" fontId="33" fillId="0" borderId="2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7" fillId="0" borderId="0" xfId="0" applyFont="1"/>
    <xf numFmtId="0" fontId="5" fillId="0" borderId="29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178" fontId="5" fillId="2" borderId="11" xfId="0" applyNumberFormat="1" applyFont="1" applyFill="1" applyBorder="1" applyAlignment="1">
      <alignment vertical="center"/>
    </xf>
    <xf numFmtId="178" fontId="5" fillId="3" borderId="11" xfId="0" applyNumberFormat="1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179" fontId="5" fillId="3" borderId="11" xfId="0" applyNumberFormat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38" fontId="3" fillId="0" borderId="26" xfId="1" applyFon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38" fontId="3" fillId="0" borderId="21" xfId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79" fontId="5" fillId="3" borderId="17" xfId="0" applyNumberFormat="1" applyFont="1" applyFill="1" applyBorder="1" applyAlignment="1">
      <alignment vertical="center"/>
    </xf>
    <xf numFmtId="178" fontId="5" fillId="2" borderId="10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horizontal="center" vertical="center"/>
    </xf>
    <xf numFmtId="179" fontId="5" fillId="2" borderId="11" xfId="0" applyNumberFormat="1" applyFont="1" applyFill="1" applyBorder="1" applyAlignment="1">
      <alignment vertical="center"/>
    </xf>
    <xf numFmtId="178" fontId="5" fillId="2" borderId="10" xfId="0" applyNumberFormat="1" applyFont="1" applyFill="1" applyBorder="1" applyAlignment="1">
      <alignment horizontal="center" vertical="center"/>
    </xf>
    <xf numFmtId="179" fontId="5" fillId="2" borderId="10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13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4" fillId="0" borderId="1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8" fontId="13" fillId="2" borderId="29" xfId="0" applyNumberFormat="1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7" fontId="14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77" fontId="14" fillId="0" borderId="0" xfId="0" applyNumberFormat="1" applyFont="1" applyAlignment="1">
      <alignment vertical="center"/>
    </xf>
    <xf numFmtId="177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9" xfId="0" applyFont="1" applyBorder="1" applyAlignment="1">
      <alignment vertical="center"/>
    </xf>
    <xf numFmtId="176" fontId="13" fillId="0" borderId="38" xfId="0" applyNumberFormat="1" applyFont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vertical="center"/>
    </xf>
    <xf numFmtId="176" fontId="13" fillId="2" borderId="39" xfId="0" applyNumberFormat="1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vertical="center"/>
    </xf>
    <xf numFmtId="0" fontId="13" fillId="2" borderId="16" xfId="0" applyFont="1" applyFill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0" fillId="3" borderId="11" xfId="0" applyFill="1" applyBorder="1"/>
    <xf numFmtId="0" fontId="0" fillId="2" borderId="11" xfId="0" applyFill="1" applyBorder="1"/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left"/>
    </xf>
    <xf numFmtId="0" fontId="13" fillId="0" borderId="40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0" fillId="0" borderId="0" xfId="0" applyAlignment="1">
      <alignment vertical="center" wrapText="1"/>
    </xf>
    <xf numFmtId="178" fontId="0" fillId="2" borderId="11" xfId="0" applyNumberFormat="1" applyFill="1" applyBorder="1" applyAlignment="1">
      <alignment horizontal="center" vertical="center"/>
    </xf>
    <xf numFmtId="178" fontId="0" fillId="2" borderId="17" xfId="0" applyNumberForma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 wrapText="1"/>
    </xf>
    <xf numFmtId="0" fontId="20" fillId="2" borderId="25" xfId="0" quotePrefix="1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20" fillId="2" borderId="17" xfId="0" applyFont="1" applyFill="1" applyBorder="1" applyAlignment="1">
      <alignment horizontal="center" vertical="center"/>
    </xf>
    <xf numFmtId="178" fontId="20" fillId="3" borderId="17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3" fillId="0" borderId="42" xfId="0" applyFont="1" applyBorder="1" applyAlignment="1">
      <alignment horizontal="left"/>
    </xf>
    <xf numFmtId="0" fontId="16" fillId="0" borderId="0" xfId="0" applyFont="1"/>
    <xf numFmtId="0" fontId="12" fillId="0" borderId="0" xfId="0" applyFont="1" applyAlignment="1">
      <alignment vertical="center"/>
    </xf>
    <xf numFmtId="0" fontId="9" fillId="0" borderId="13" xfId="0" applyFont="1" applyBorder="1" applyAlignment="1">
      <alignment horizontal="center"/>
    </xf>
    <xf numFmtId="0" fontId="9" fillId="2" borderId="11" xfId="0" applyFont="1" applyFill="1" applyBorder="1"/>
    <xf numFmtId="0" fontId="9" fillId="0" borderId="11" xfId="0" applyFont="1" applyBorder="1"/>
    <xf numFmtId="0" fontId="9" fillId="3" borderId="11" xfId="0" applyFont="1" applyFill="1" applyBorder="1"/>
    <xf numFmtId="0" fontId="14" fillId="0" borderId="25" xfId="0" applyFont="1" applyBorder="1" applyAlignment="1">
      <alignment horizontal="center"/>
    </xf>
    <xf numFmtId="0" fontId="9" fillId="0" borderId="26" xfId="0" applyFont="1" applyBorder="1"/>
    <xf numFmtId="0" fontId="12" fillId="0" borderId="26" xfId="0" applyFont="1" applyBorder="1"/>
    <xf numFmtId="0" fontId="11" fillId="0" borderId="29" xfId="0" applyFont="1" applyBorder="1"/>
    <xf numFmtId="0" fontId="11" fillId="0" borderId="38" xfId="0" quotePrefix="1" applyFont="1" applyBorder="1"/>
    <xf numFmtId="0" fontId="14" fillId="0" borderId="34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9" fillId="0" borderId="44" xfId="0" applyFont="1" applyBorder="1"/>
    <xf numFmtId="0" fontId="9" fillId="0" borderId="3" xfId="0" applyFont="1" applyBorder="1"/>
    <xf numFmtId="0" fontId="11" fillId="0" borderId="11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0" fontId="35" fillId="3" borderId="11" xfId="0" applyFont="1" applyFill="1" applyBorder="1"/>
    <xf numFmtId="0" fontId="35" fillId="0" borderId="46" xfId="0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49" fontId="35" fillId="0" borderId="35" xfId="0" applyNumberFormat="1" applyFont="1" applyBorder="1" applyAlignment="1">
      <alignment horizontal="center" vertical="center"/>
    </xf>
    <xf numFmtId="0" fontId="35" fillId="0" borderId="47" xfId="0" applyFont="1" applyBorder="1" applyAlignment="1">
      <alignment horizontal="center"/>
    </xf>
    <xf numFmtId="0" fontId="35" fillId="3" borderId="17" xfId="0" applyFont="1" applyFill="1" applyBorder="1"/>
    <xf numFmtId="49" fontId="48" fillId="0" borderId="2" xfId="0" applyNumberFormat="1" applyFont="1" applyBorder="1" applyAlignment="1">
      <alignment horizontal="center" vertical="center"/>
    </xf>
    <xf numFmtId="49" fontId="51" fillId="0" borderId="35" xfId="0" applyNumberFormat="1" applyFont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 wrapText="1"/>
    </xf>
    <xf numFmtId="0" fontId="36" fillId="4" borderId="15" xfId="0" applyFont="1" applyFill="1" applyBorder="1" applyAlignment="1">
      <alignment horizontal="center" vertical="center"/>
    </xf>
    <xf numFmtId="0" fontId="36" fillId="4" borderId="10" xfId="0" applyFont="1" applyFill="1" applyBorder="1" applyAlignment="1">
      <alignment horizontal="center"/>
    </xf>
    <xf numFmtId="0" fontId="36" fillId="4" borderId="11" xfId="0" applyFont="1" applyFill="1" applyBorder="1" applyAlignment="1">
      <alignment horizontal="center" vertical="center"/>
    </xf>
    <xf numFmtId="0" fontId="35" fillId="2" borderId="11" xfId="0" applyFont="1" applyFill="1" applyBorder="1" applyAlignment="1">
      <alignment horizontal="center"/>
    </xf>
    <xf numFmtId="0" fontId="36" fillId="4" borderId="11" xfId="0" applyFont="1" applyFill="1" applyBorder="1" applyAlignment="1">
      <alignment horizontal="center"/>
    </xf>
    <xf numFmtId="0" fontId="35" fillId="0" borderId="19" xfId="0" applyFont="1" applyBorder="1"/>
    <xf numFmtId="178" fontId="35" fillId="3" borderId="16" xfId="0" applyNumberFormat="1" applyFont="1" applyFill="1" applyBorder="1"/>
    <xf numFmtId="0" fontId="35" fillId="0" borderId="18" xfId="0" applyFont="1" applyBorder="1"/>
    <xf numFmtId="0" fontId="35" fillId="3" borderId="14" xfId="0" applyFont="1" applyFill="1" applyBorder="1"/>
    <xf numFmtId="0" fontId="35" fillId="0" borderId="20" xfId="0" applyFont="1" applyBorder="1" applyAlignment="1">
      <alignment horizontal="center"/>
    </xf>
    <xf numFmtId="0" fontId="35" fillId="3" borderId="20" xfId="0" applyFont="1" applyFill="1" applyBorder="1"/>
    <xf numFmtId="0" fontId="35" fillId="0" borderId="3" xfId="0" applyFont="1" applyBorder="1"/>
    <xf numFmtId="0" fontId="35" fillId="0" borderId="8" xfId="0" applyFont="1" applyBorder="1"/>
    <xf numFmtId="0" fontId="0" fillId="2" borderId="19" xfId="0" applyFill="1" applyBorder="1"/>
    <xf numFmtId="0" fontId="0" fillId="3" borderId="20" xfId="0" applyFill="1" applyBorder="1"/>
    <xf numFmtId="0" fontId="35" fillId="4" borderId="18" xfId="0" applyFont="1" applyFill="1" applyBorder="1"/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0" fillId="0" borderId="44" xfId="0" applyBorder="1"/>
    <xf numFmtId="0" fontId="0" fillId="3" borderId="18" xfId="0" applyFill="1" applyBorder="1"/>
    <xf numFmtId="178" fontId="5" fillId="4" borderId="11" xfId="0" applyNumberFormat="1" applyFont="1" applyFill="1" applyBorder="1" applyAlignment="1">
      <alignment vertical="center"/>
    </xf>
    <xf numFmtId="181" fontId="5" fillId="4" borderId="11" xfId="0" applyNumberFormat="1" applyFont="1" applyFill="1" applyBorder="1" applyAlignment="1">
      <alignment vertical="center"/>
    </xf>
    <xf numFmtId="0" fontId="9" fillId="4" borderId="11" xfId="0" applyFont="1" applyFill="1" applyBorder="1"/>
    <xf numFmtId="0" fontId="20" fillId="4" borderId="26" xfId="0" applyFont="1" applyFill="1" applyBorder="1" applyAlignment="1">
      <alignment horizontal="center" vertical="center" wrapText="1"/>
    </xf>
    <xf numFmtId="0" fontId="20" fillId="4" borderId="21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top" textRotation="255"/>
    </xf>
    <xf numFmtId="0" fontId="21" fillId="2" borderId="20" xfId="0" applyFont="1" applyFill="1" applyBorder="1" applyAlignment="1">
      <alignment horizontal="center" vertical="top" textRotation="255"/>
    </xf>
    <xf numFmtId="0" fontId="21" fillId="4" borderId="48" xfId="0" applyFont="1" applyFill="1" applyBorder="1" applyAlignment="1">
      <alignment horizontal="center" vertical="top" textRotation="255"/>
    </xf>
    <xf numFmtId="0" fontId="5" fillId="0" borderId="0" xfId="0" applyFont="1" applyAlignment="1">
      <alignment horizontal="left" vertical="center"/>
    </xf>
    <xf numFmtId="0" fontId="20" fillId="0" borderId="49" xfId="0" applyFont="1" applyBorder="1" applyAlignment="1">
      <alignment vertical="center"/>
    </xf>
    <xf numFmtId="0" fontId="20" fillId="0" borderId="50" xfId="0" applyFont="1" applyBorder="1" applyAlignment="1">
      <alignment vertical="center"/>
    </xf>
    <xf numFmtId="0" fontId="35" fillId="0" borderId="6" xfId="0" applyFont="1" applyBorder="1"/>
    <xf numFmtId="0" fontId="35" fillId="0" borderId="4" xfId="0" applyFont="1" applyBorder="1"/>
    <xf numFmtId="0" fontId="5" fillId="0" borderId="2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20" fillId="0" borderId="45" xfId="0" applyFont="1" applyBorder="1" applyAlignment="1">
      <alignment vertical="center"/>
    </xf>
    <xf numFmtId="0" fontId="20" fillId="2" borderId="29" xfId="0" applyFont="1" applyFill="1" applyBorder="1" applyAlignment="1">
      <alignment vertical="center"/>
    </xf>
    <xf numFmtId="0" fontId="41" fillId="4" borderId="51" xfId="0" applyFont="1" applyFill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18" fillId="0" borderId="51" xfId="0" applyFont="1" applyBorder="1" applyAlignment="1">
      <alignment vertical="center"/>
    </xf>
    <xf numFmtId="183" fontId="35" fillId="3" borderId="11" xfId="1" applyNumberFormat="1" applyFont="1" applyFill="1" applyBorder="1" applyAlignment="1">
      <alignment horizontal="right" vertical="center"/>
    </xf>
    <xf numFmtId="0" fontId="35" fillId="0" borderId="7" xfId="0" applyFont="1" applyBorder="1" applyAlignment="1">
      <alignment horizontal="center" vertical="center"/>
    </xf>
    <xf numFmtId="0" fontId="35" fillId="3" borderId="29" xfId="0" applyFont="1" applyFill="1" applyBorder="1"/>
    <xf numFmtId="0" fontId="35" fillId="0" borderId="11" xfId="0" applyFont="1" applyBorder="1"/>
    <xf numFmtId="183" fontId="35" fillId="3" borderId="11" xfId="1" applyNumberFormat="1" applyFont="1" applyFill="1" applyBorder="1" applyAlignment="1">
      <alignment horizontal="right"/>
    </xf>
    <xf numFmtId="183" fontId="35" fillId="3" borderId="7" xfId="1" applyNumberFormat="1" applyFont="1" applyFill="1" applyBorder="1" applyAlignment="1">
      <alignment horizontal="right"/>
    </xf>
    <xf numFmtId="183" fontId="35" fillId="3" borderId="29" xfId="1" applyNumberFormat="1" applyFont="1" applyFill="1" applyBorder="1"/>
    <xf numFmtId="38" fontId="35" fillId="3" borderId="29" xfId="1" applyFont="1" applyFill="1" applyBorder="1"/>
    <xf numFmtId="0" fontId="35" fillId="3" borderId="32" xfId="0" applyFont="1" applyFill="1" applyBorder="1"/>
    <xf numFmtId="0" fontId="35" fillId="3" borderId="33" xfId="0" applyFont="1" applyFill="1" applyBorder="1" applyAlignment="1">
      <alignment horizontal="right" vertical="center"/>
    </xf>
    <xf numFmtId="183" fontId="35" fillId="3" borderId="10" xfId="1" applyNumberFormat="1" applyFont="1" applyFill="1" applyBorder="1"/>
    <xf numFmtId="179" fontId="35" fillId="3" borderId="11" xfId="0" applyNumberFormat="1" applyFont="1" applyFill="1" applyBorder="1"/>
    <xf numFmtId="0" fontId="35" fillId="3" borderId="11" xfId="0" applyFont="1" applyFill="1" applyBorder="1" applyAlignment="1">
      <alignment horizontal="right" vertical="center"/>
    </xf>
    <xf numFmtId="0" fontId="35" fillId="0" borderId="29" xfId="0" applyFont="1" applyBorder="1" applyAlignment="1">
      <alignment horizontal="center" vertical="center" wrapText="1"/>
    </xf>
    <xf numFmtId="183" fontId="35" fillId="3" borderId="36" xfId="1" applyNumberFormat="1" applyFont="1" applyFill="1" applyBorder="1"/>
    <xf numFmtId="38" fontId="35" fillId="3" borderId="29" xfId="0" applyNumberFormat="1" applyFont="1" applyFill="1" applyBorder="1"/>
    <xf numFmtId="184" fontId="35" fillId="3" borderId="29" xfId="1" applyNumberFormat="1" applyFont="1" applyFill="1" applyBorder="1" applyAlignment="1">
      <alignment horizontal="right"/>
    </xf>
    <xf numFmtId="183" fontId="35" fillId="4" borderId="36" xfId="1" applyNumberFormat="1" applyFont="1" applyFill="1" applyBorder="1" applyAlignment="1">
      <alignment horizontal="right"/>
    </xf>
    <xf numFmtId="0" fontId="9" fillId="0" borderId="45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76" fontId="0" fillId="0" borderId="33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0" fillId="0" borderId="0" xfId="3">
      <alignment vertical="center"/>
    </xf>
    <xf numFmtId="0" fontId="22" fillId="0" borderId="0" xfId="3" applyFont="1">
      <alignment vertical="center"/>
    </xf>
    <xf numFmtId="0" fontId="20" fillId="0" borderId="0" xfId="3">
      <alignment vertical="center"/>
    </xf>
    <xf numFmtId="0" fontId="57" fillId="0" borderId="0" xfId="4" applyAlignment="1">
      <alignment horizontal="left" vertical="center" wrapText="1"/>
    </xf>
    <xf numFmtId="0" fontId="58" fillId="0" borderId="0" xfId="0" applyFont="1" applyAlignment="1">
      <alignment horizontal="left" vertical="center" wrapText="1"/>
    </xf>
    <xf numFmtId="0" fontId="22" fillId="0" borderId="0" xfId="3" applyFont="1">
      <alignment vertical="center"/>
    </xf>
    <xf numFmtId="0" fontId="0" fillId="0" borderId="0" xfId="0"/>
    <xf numFmtId="0" fontId="59" fillId="0" borderId="0" xfId="0" applyFont="1" applyAlignment="1">
      <alignment horizontal="left" vertical="center" wrapText="1"/>
    </xf>
    <xf numFmtId="0" fontId="14" fillId="0" borderId="1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4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14" fillId="2" borderId="60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176" fontId="14" fillId="0" borderId="36" xfId="0" applyNumberFormat="1" applyFont="1" applyBorder="1" applyAlignment="1">
      <alignment horizontal="center" vertical="center"/>
    </xf>
    <xf numFmtId="176" fontId="14" fillId="0" borderId="39" xfId="0" applyNumberFormat="1" applyFont="1" applyBorder="1" applyAlignment="1">
      <alignment horizontal="center" vertical="center"/>
    </xf>
    <xf numFmtId="176" fontId="14" fillId="0" borderId="37" xfId="0" applyNumberFormat="1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176" fontId="14" fillId="0" borderId="46" xfId="0" applyNumberFormat="1" applyFont="1" applyBorder="1" applyAlignment="1">
      <alignment horizontal="center" vertical="center"/>
    </xf>
    <xf numFmtId="176" fontId="14" fillId="0" borderId="41" xfId="0" applyNumberFormat="1" applyFont="1" applyBorder="1" applyAlignment="1">
      <alignment horizontal="center" vertical="center"/>
    </xf>
    <xf numFmtId="176" fontId="14" fillId="0" borderId="55" xfId="0" applyNumberFormat="1" applyFont="1" applyBorder="1" applyAlignment="1">
      <alignment horizontal="center" vertical="center"/>
    </xf>
    <xf numFmtId="176" fontId="14" fillId="0" borderId="7" xfId="0" applyNumberFormat="1" applyFont="1" applyBorder="1" applyAlignment="1">
      <alignment horizontal="center" vertical="center"/>
    </xf>
    <xf numFmtId="176" fontId="14" fillId="0" borderId="12" xfId="0" applyNumberFormat="1" applyFont="1" applyBorder="1" applyAlignment="1">
      <alignment horizontal="center" vertical="center"/>
    </xf>
    <xf numFmtId="176" fontId="14" fillId="0" borderId="9" xfId="0" applyNumberFormat="1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14" fillId="2" borderId="62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9" fillId="0" borderId="39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7" fontId="14" fillId="0" borderId="28" xfId="0" applyNumberFormat="1" applyFont="1" applyBorder="1" applyAlignment="1">
      <alignment horizontal="center" vertical="center"/>
    </xf>
    <xf numFmtId="177" fontId="14" fillId="0" borderId="13" xfId="0" applyNumberFormat="1" applyFont="1" applyBorder="1" applyAlignment="1">
      <alignment horizontal="center" vertical="center"/>
    </xf>
    <xf numFmtId="177" fontId="14" fillId="0" borderId="57" xfId="0" applyNumberFormat="1" applyFont="1" applyBorder="1" applyAlignment="1">
      <alignment horizontal="center" vertical="center"/>
    </xf>
    <xf numFmtId="177" fontId="14" fillId="0" borderId="49" xfId="0" applyNumberFormat="1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 vertical="center"/>
    </xf>
    <xf numFmtId="177" fontId="14" fillId="0" borderId="8" xfId="0" applyNumberFormat="1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177" fontId="14" fillId="0" borderId="33" xfId="0" applyNumberFormat="1" applyFont="1" applyBorder="1" applyAlignment="1">
      <alignment horizontal="center" vertical="center"/>
    </xf>
    <xf numFmtId="177" fontId="14" fillId="0" borderId="54" xfId="0" applyNumberFormat="1" applyFont="1" applyBorder="1" applyAlignment="1">
      <alignment horizontal="center" vertical="center"/>
    </xf>
    <xf numFmtId="177" fontId="14" fillId="0" borderId="47" xfId="0" applyNumberFormat="1" applyFont="1" applyBorder="1" applyAlignment="1">
      <alignment horizontal="center" vertical="center"/>
    </xf>
    <xf numFmtId="177" fontId="14" fillId="0" borderId="5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0" borderId="4" xfId="0" applyFont="1" applyBorder="1"/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1" xfId="0" applyFont="1" applyBorder="1"/>
    <xf numFmtId="0" fontId="13" fillId="0" borderId="0" xfId="0" applyFont="1"/>
    <xf numFmtId="0" fontId="12" fillId="0" borderId="58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28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/>
    </xf>
    <xf numFmtId="0" fontId="13" fillId="0" borderId="7" xfId="0" applyFont="1" applyBorder="1"/>
    <xf numFmtId="0" fontId="13" fillId="0" borderId="12" xfId="0" applyFont="1" applyBorder="1"/>
    <xf numFmtId="0" fontId="13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13" fillId="0" borderId="9" xfId="0" applyFont="1" applyBorder="1"/>
    <xf numFmtId="0" fontId="13" fillId="0" borderId="13" xfId="0" applyFont="1" applyBorder="1"/>
    <xf numFmtId="0" fontId="13" fillId="0" borderId="52" xfId="0" applyFont="1" applyBorder="1"/>
    <xf numFmtId="0" fontId="12" fillId="0" borderId="4" xfId="0" applyFont="1" applyBorder="1"/>
    <xf numFmtId="0" fontId="13" fillId="0" borderId="2" xfId="0" applyFont="1" applyBorder="1"/>
    <xf numFmtId="0" fontId="0" fillId="0" borderId="20" xfId="0" applyBorder="1" applyAlignment="1">
      <alignment vertical="center"/>
    </xf>
    <xf numFmtId="0" fontId="0" fillId="0" borderId="11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5" xfId="0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17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80" fontId="0" fillId="0" borderId="10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0" fontId="0" fillId="0" borderId="60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38" fontId="0" fillId="0" borderId="32" xfId="1" applyFont="1" applyBorder="1" applyAlignment="1">
      <alignment horizontal="center" vertical="center"/>
    </xf>
    <xf numFmtId="38" fontId="0" fillId="0" borderId="65" xfId="1" applyFon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8" fillId="0" borderId="0" xfId="0" applyFont="1"/>
    <xf numFmtId="0" fontId="0" fillId="0" borderId="19" xfId="0" applyBorder="1"/>
    <xf numFmtId="0" fontId="0" fillId="0" borderId="15" xfId="0" applyBorder="1"/>
    <xf numFmtId="0" fontId="0" fillId="0" borderId="18" xfId="0" applyBorder="1"/>
    <xf numFmtId="0" fontId="0" fillId="0" borderId="10" xfId="0" applyBorder="1"/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60" xfId="0" applyBorder="1"/>
    <xf numFmtId="0" fontId="0" fillId="0" borderId="39" xfId="0" applyBorder="1"/>
    <xf numFmtId="0" fontId="0" fillId="0" borderId="37" xfId="0" applyBorder="1"/>
    <xf numFmtId="0" fontId="0" fillId="0" borderId="63" xfId="0" applyBorder="1"/>
    <xf numFmtId="0" fontId="0" fillId="0" borderId="54" xfId="0" applyBorder="1"/>
    <xf numFmtId="0" fontId="0" fillId="0" borderId="56" xfId="0" applyBorder="1"/>
    <xf numFmtId="0" fontId="0" fillId="0" borderId="66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0" fillId="0" borderId="5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34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5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180" fontId="0" fillId="0" borderId="1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2" xfId="0" applyBorder="1" applyAlignment="1">
      <alignment vertical="center"/>
    </xf>
    <xf numFmtId="180" fontId="0" fillId="0" borderId="28" xfId="0" applyNumberFormat="1" applyBorder="1" applyAlignment="1">
      <alignment horizontal="center" vertical="center"/>
    </xf>
    <xf numFmtId="180" fontId="0" fillId="0" borderId="52" xfId="0" applyNumberForma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9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/>
    <xf numFmtId="0" fontId="0" fillId="0" borderId="14" xfId="0" applyBorder="1"/>
    <xf numFmtId="0" fontId="38" fillId="0" borderId="0" xfId="0" applyFont="1" applyAlignment="1">
      <alignment horizontal="left" vertical="center"/>
    </xf>
    <xf numFmtId="0" fontId="0" fillId="0" borderId="58" xfId="0" applyBorder="1"/>
    <xf numFmtId="0" fontId="0" fillId="0" borderId="41" xfId="0" applyBorder="1"/>
    <xf numFmtId="0" fontId="0" fillId="0" borderId="44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178" fontId="0" fillId="2" borderId="11" xfId="0" applyNumberFormat="1" applyFill="1" applyBorder="1" applyAlignment="1">
      <alignment horizontal="center" vertical="center"/>
    </xf>
    <xf numFmtId="178" fontId="0" fillId="2" borderId="17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8" fillId="0" borderId="60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5" fillId="0" borderId="67" xfId="0" applyFont="1" applyBorder="1" applyAlignment="1">
      <alignment horizontal="left" wrapText="1"/>
    </xf>
    <xf numFmtId="0" fontId="5" fillId="0" borderId="68" xfId="0" applyFont="1" applyBorder="1" applyAlignment="1">
      <alignment horizontal="left"/>
    </xf>
    <xf numFmtId="0" fontId="5" fillId="0" borderId="69" xfId="0" applyFont="1" applyBorder="1" applyAlignment="1">
      <alignment horizontal="left"/>
    </xf>
    <xf numFmtId="0" fontId="5" fillId="0" borderId="70" xfId="0" applyFont="1" applyBorder="1" applyAlignment="1">
      <alignment horizontal="left"/>
    </xf>
    <xf numFmtId="0" fontId="5" fillId="0" borderId="71" xfId="0" applyFont="1" applyBorder="1" applyAlignment="1">
      <alignment horizontal="left"/>
    </xf>
    <xf numFmtId="0" fontId="5" fillId="0" borderId="7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16" fillId="0" borderId="0" xfId="0" applyFont="1"/>
    <xf numFmtId="0" fontId="5" fillId="0" borderId="48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8" fillId="0" borderId="6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0" fillId="0" borderId="11" xfId="0" applyBorder="1"/>
    <xf numFmtId="0" fontId="0" fillId="0" borderId="17" xfId="0" applyBorder="1"/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" fillId="0" borderId="2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62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 vertical="center" textRotation="255"/>
    </xf>
    <xf numFmtId="0" fontId="5" fillId="0" borderId="26" xfId="0" applyFont="1" applyBorder="1" applyAlignment="1">
      <alignment horizontal="center" vertical="center" textRotation="255"/>
    </xf>
    <xf numFmtId="0" fontId="11" fillId="0" borderId="29" xfId="0" applyFont="1" applyBorder="1"/>
    <xf numFmtId="0" fontId="11" fillId="0" borderId="38" xfId="0" applyFont="1" applyBorder="1"/>
    <xf numFmtId="0" fontId="11" fillId="0" borderId="35" xfId="0" applyFont="1" applyBorder="1"/>
    <xf numFmtId="0" fontId="14" fillId="0" borderId="29" xfId="0" applyFont="1" applyBorder="1"/>
    <xf numFmtId="0" fontId="14" fillId="0" borderId="35" xfId="0" applyFont="1" applyBorder="1"/>
    <xf numFmtId="0" fontId="46" fillId="0" borderId="29" xfId="0" applyFont="1" applyBorder="1" applyAlignment="1">
      <alignment horizontal="left"/>
    </xf>
    <xf numFmtId="0" fontId="46" fillId="0" borderId="38" xfId="0" applyFont="1" applyBorder="1" applyAlignment="1">
      <alignment horizontal="left"/>
    </xf>
    <xf numFmtId="0" fontId="46" fillId="0" borderId="35" xfId="0" applyFont="1" applyBorder="1" applyAlignment="1">
      <alignment horizontal="left"/>
    </xf>
    <xf numFmtId="0" fontId="9" fillId="0" borderId="38" xfId="0" applyFont="1" applyBorder="1"/>
    <xf numFmtId="0" fontId="11" fillId="0" borderId="11" xfId="0" applyFont="1" applyBorder="1" applyAlignment="1">
      <alignment wrapText="1"/>
    </xf>
    <xf numFmtId="0" fontId="9" fillId="0" borderId="11" xfId="0" applyFont="1" applyBorder="1"/>
    <xf numFmtId="0" fontId="14" fillId="0" borderId="11" xfId="0" applyFont="1" applyBorder="1"/>
    <xf numFmtId="0" fontId="9" fillId="2" borderId="11" xfId="0" applyFont="1" applyFill="1" applyBorder="1"/>
    <xf numFmtId="0" fontId="9" fillId="3" borderId="11" xfId="0" applyFont="1" applyFill="1" applyBorder="1"/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4" fillId="0" borderId="26" xfId="0" applyFont="1" applyBorder="1"/>
    <xf numFmtId="0" fontId="9" fillId="2" borderId="26" xfId="0" applyFont="1" applyFill="1" applyBorder="1"/>
    <xf numFmtId="0" fontId="9" fillId="3" borderId="26" xfId="0" applyFont="1" applyFill="1" applyBorder="1"/>
    <xf numFmtId="0" fontId="9" fillId="0" borderId="26" xfId="0" applyFont="1" applyBorder="1"/>
    <xf numFmtId="0" fontId="45" fillId="0" borderId="7" xfId="0" applyFont="1" applyBorder="1" applyAlignment="1">
      <alignment horizontal="left"/>
    </xf>
    <xf numFmtId="0" fontId="45" fillId="0" borderId="9" xfId="0" applyFont="1" applyBorder="1" applyAlignment="1">
      <alignment horizontal="left"/>
    </xf>
    <xf numFmtId="0" fontId="45" fillId="0" borderId="12" xfId="0" applyFont="1" applyBorder="1" applyAlignment="1">
      <alignment horizontal="left"/>
    </xf>
    <xf numFmtId="0" fontId="9" fillId="0" borderId="46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  <xf numFmtId="0" fontId="9" fillId="0" borderId="43" xfId="0" applyFont="1" applyBorder="1" applyAlignment="1">
      <alignment horizontal="center" vertical="center" textRotation="255"/>
    </xf>
    <xf numFmtId="0" fontId="9" fillId="0" borderId="4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/>
    </xf>
    <xf numFmtId="0" fontId="14" fillId="0" borderId="55" xfId="0" applyFont="1" applyBorder="1" applyAlignment="1">
      <alignment horizontal="center"/>
    </xf>
    <xf numFmtId="0" fontId="9" fillId="0" borderId="28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4" fillId="0" borderId="4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9" fillId="0" borderId="57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41" xfId="0" quotePrefix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41" xfId="0" quotePrefix="1" applyFont="1" applyBorder="1" applyAlignment="1">
      <alignment horizontal="center" vertical="center"/>
    </xf>
    <xf numFmtId="0" fontId="10" fillId="0" borderId="0" xfId="0" quotePrefix="1" applyFont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2" fillId="0" borderId="58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9" xfId="0" applyFont="1" applyBorder="1"/>
    <xf numFmtId="0" fontId="5" fillId="0" borderId="15" xfId="0" applyFont="1" applyBorder="1"/>
    <xf numFmtId="0" fontId="0" fillId="0" borderId="33" xfId="0" applyBorder="1"/>
    <xf numFmtId="0" fontId="0" fillId="0" borderId="47" xfId="0" applyBorder="1"/>
    <xf numFmtId="0" fontId="5" fillId="0" borderId="28" xfId="0" applyFont="1" applyBorder="1"/>
    <xf numFmtId="0" fontId="5" fillId="0" borderId="52" xfId="0" applyFont="1" applyBorder="1"/>
    <xf numFmtId="0" fontId="20" fillId="0" borderId="6" xfId="0" applyFont="1" applyBorder="1" applyAlignment="1">
      <alignment horizontal="left" vertical="top"/>
    </xf>
    <xf numFmtId="0" fontId="20" fillId="0" borderId="4" xfId="0" applyFont="1" applyBorder="1" applyAlignment="1">
      <alignment horizontal="left" vertical="top"/>
    </xf>
    <xf numFmtId="0" fontId="20" fillId="0" borderId="8" xfId="0" applyFont="1" applyBorder="1" applyAlignment="1">
      <alignment horizontal="left" vertical="top"/>
    </xf>
    <xf numFmtId="0" fontId="0" fillId="0" borderId="29" xfId="0" applyBorder="1"/>
    <xf numFmtId="0" fontId="0" fillId="0" borderId="38" xfId="0" applyBorder="1"/>
    <xf numFmtId="0" fontId="0" fillId="0" borderId="51" xfId="0" applyBorder="1"/>
    <xf numFmtId="0" fontId="20" fillId="0" borderId="5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6" fillId="0" borderId="5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0" fontId="24" fillId="0" borderId="5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4" fillId="0" borderId="3" xfId="0" applyFont="1" applyBorder="1" applyAlignment="1">
      <alignment horizontal="left" vertical="top"/>
    </xf>
    <xf numFmtId="0" fontId="24" fillId="0" borderId="58" xfId="0" applyFont="1" applyBorder="1" applyAlignment="1">
      <alignment horizontal="left" vertical="top"/>
    </xf>
    <xf numFmtId="0" fontId="24" fillId="0" borderId="41" xfId="0" applyFont="1" applyBorder="1" applyAlignment="1">
      <alignment horizontal="left" vertical="top"/>
    </xf>
    <xf numFmtId="0" fontId="24" fillId="0" borderId="44" xfId="0" applyFont="1" applyBorder="1" applyAlignment="1">
      <alignment horizontal="left" vertical="top"/>
    </xf>
    <xf numFmtId="0" fontId="20" fillId="0" borderId="29" xfId="0" applyFont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20" fillId="0" borderId="26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0" fillId="2" borderId="29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178" fontId="0" fillId="2" borderId="29" xfId="0" applyNumberForma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/>
    </xf>
    <xf numFmtId="0" fontId="20" fillId="2" borderId="48" xfId="0" applyFont="1" applyFill="1" applyBorder="1" applyAlignment="1">
      <alignment horizontal="center" vertical="center"/>
    </xf>
    <xf numFmtId="0" fontId="20" fillId="2" borderId="74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20" fillId="0" borderId="36" xfId="0" applyFont="1" applyBorder="1" applyAlignment="1">
      <alignment vertical="center"/>
    </xf>
    <xf numFmtId="0" fontId="20" fillId="0" borderId="39" xfId="0" applyFont="1" applyBorder="1" applyAlignment="1">
      <alignment vertical="center"/>
    </xf>
    <xf numFmtId="0" fontId="20" fillId="0" borderId="45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0" fontId="20" fillId="0" borderId="75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77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  <xf numFmtId="0" fontId="20" fillId="0" borderId="81" xfId="0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/>
    </xf>
    <xf numFmtId="0" fontId="20" fillId="0" borderId="83" xfId="0" applyFont="1" applyBorder="1" applyAlignment="1">
      <alignment horizontal="center" vertical="center"/>
    </xf>
    <xf numFmtId="0" fontId="20" fillId="0" borderId="28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57" xfId="0" applyFont="1" applyBorder="1" applyAlignment="1">
      <alignment vertical="center"/>
    </xf>
    <xf numFmtId="0" fontId="20" fillId="2" borderId="29" xfId="0" applyFont="1" applyFill="1" applyBorder="1" applyAlignment="1">
      <alignment vertical="center"/>
    </xf>
    <xf numFmtId="0" fontId="20" fillId="2" borderId="38" xfId="0" applyFont="1" applyFill="1" applyBorder="1" applyAlignment="1">
      <alignment vertical="center"/>
    </xf>
    <xf numFmtId="0" fontId="20" fillId="2" borderId="35" xfId="0" applyFont="1" applyFill="1" applyBorder="1" applyAlignment="1">
      <alignment vertical="center"/>
    </xf>
    <xf numFmtId="0" fontId="26" fillId="0" borderId="64" xfId="0" applyFont="1" applyBorder="1" applyAlignment="1">
      <alignment horizontal="left" vertical="center"/>
    </xf>
    <xf numFmtId="0" fontId="26" fillId="0" borderId="53" xfId="0" applyFont="1" applyBorder="1" applyAlignment="1">
      <alignment horizontal="left" vertical="center"/>
    </xf>
    <xf numFmtId="0" fontId="26" fillId="0" borderId="59" xfId="0" applyFont="1" applyBorder="1" applyAlignment="1">
      <alignment horizontal="left" vertical="center"/>
    </xf>
    <xf numFmtId="0" fontId="5" fillId="0" borderId="18" xfId="0" applyFont="1" applyBorder="1"/>
    <xf numFmtId="0" fontId="5" fillId="0" borderId="10" xfId="0" applyFont="1" applyBorder="1"/>
    <xf numFmtId="0" fontId="5" fillId="0" borderId="46" xfId="0" applyFont="1" applyBorder="1" applyAlignment="1">
      <alignment horizontal="left" vertical="center"/>
    </xf>
    <xf numFmtId="0" fontId="5" fillId="0" borderId="55" xfId="0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178" fontId="20" fillId="0" borderId="75" xfId="0" applyNumberFormat="1" applyFont="1" applyBorder="1" applyAlignment="1">
      <alignment horizontal="center" vertical="center"/>
    </xf>
    <xf numFmtId="178" fontId="20" fillId="0" borderId="78" xfId="0" applyNumberFormat="1" applyFont="1" applyBorder="1" applyAlignment="1">
      <alignment horizontal="center" vertical="center"/>
    </xf>
    <xf numFmtId="178" fontId="20" fillId="0" borderId="81" xfId="0" applyNumberFormat="1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78" fontId="20" fillId="0" borderId="84" xfId="0" applyNumberFormat="1" applyFont="1" applyBorder="1" applyAlignment="1">
      <alignment horizontal="center" vertical="center"/>
    </xf>
    <xf numFmtId="178" fontId="20" fillId="0" borderId="85" xfId="0" applyNumberFormat="1" applyFont="1" applyBorder="1" applyAlignment="1">
      <alignment horizontal="center" vertical="center"/>
    </xf>
    <xf numFmtId="178" fontId="20" fillId="0" borderId="86" xfId="0" applyNumberFormat="1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5" fillId="0" borderId="64" xfId="0" applyFont="1" applyBorder="1" applyAlignment="1">
      <alignment vertical="center"/>
    </xf>
    <xf numFmtId="0" fontId="25" fillId="0" borderId="53" xfId="0" applyFont="1" applyBorder="1" applyAlignment="1">
      <alignment vertical="center"/>
    </xf>
    <xf numFmtId="0" fontId="25" fillId="0" borderId="5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58" xfId="0" applyFont="1" applyBorder="1" applyAlignment="1">
      <alignment vertical="center"/>
    </xf>
    <xf numFmtId="0" fontId="25" fillId="0" borderId="41" xfId="0" applyFont="1" applyBorder="1" applyAlignment="1">
      <alignment vertical="center"/>
    </xf>
    <xf numFmtId="0" fontId="25" fillId="0" borderId="44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178" fontId="36" fillId="2" borderId="11" xfId="0" applyNumberFormat="1" applyFont="1" applyFill="1" applyBorder="1"/>
    <xf numFmtId="0" fontId="36" fillId="3" borderId="29" xfId="0" applyFont="1" applyFill="1" applyBorder="1"/>
    <xf numFmtId="0" fontId="36" fillId="3" borderId="35" xfId="0" applyFont="1" applyFill="1" applyBorder="1"/>
    <xf numFmtId="0" fontId="36" fillId="3" borderId="33" xfId="0" applyFont="1" applyFill="1" applyBorder="1"/>
    <xf numFmtId="0" fontId="36" fillId="3" borderId="56" xfId="0" applyFont="1" applyFill="1" applyBorder="1"/>
    <xf numFmtId="183" fontId="35" fillId="4" borderId="29" xfId="1" applyNumberFormat="1" applyFont="1" applyFill="1" applyBorder="1" applyAlignment="1">
      <alignment horizontal="right"/>
    </xf>
    <xf numFmtId="183" fontId="35" fillId="4" borderId="38" xfId="1" applyNumberFormat="1" applyFont="1" applyFill="1" applyBorder="1" applyAlignment="1">
      <alignment horizontal="right"/>
    </xf>
    <xf numFmtId="183" fontId="35" fillId="4" borderId="35" xfId="1" applyNumberFormat="1" applyFont="1" applyFill="1" applyBorder="1" applyAlignment="1">
      <alignment horizontal="right"/>
    </xf>
    <xf numFmtId="0" fontId="36" fillId="0" borderId="7" xfId="0" applyFont="1" applyBorder="1" applyAlignment="1">
      <alignment horizontal="left" vertical="center" wrapText="1"/>
    </xf>
    <xf numFmtId="0" fontId="36" fillId="0" borderId="12" xfId="0" applyFont="1" applyBorder="1" applyAlignment="1">
      <alignment horizontal="left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49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textRotation="255"/>
    </xf>
    <xf numFmtId="0" fontId="36" fillId="0" borderId="25" xfId="0" applyFont="1" applyBorder="1" applyAlignment="1">
      <alignment horizontal="center" vertical="center" textRotation="255"/>
    </xf>
    <xf numFmtId="0" fontId="36" fillId="0" borderId="7" xfId="0" applyFont="1" applyBorder="1" applyAlignment="1">
      <alignment horizontal="center" vertical="center" textRotation="255"/>
    </xf>
    <xf numFmtId="0" fontId="36" fillId="3" borderId="88" xfId="0" applyFont="1" applyFill="1" applyBorder="1"/>
    <xf numFmtId="0" fontId="36" fillId="3" borderId="89" xfId="0" applyFont="1" applyFill="1" applyBorder="1"/>
    <xf numFmtId="0" fontId="36" fillId="0" borderId="36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183" fontId="35" fillId="4" borderId="28" xfId="1" applyNumberFormat="1" applyFont="1" applyFill="1" applyBorder="1" applyAlignment="1">
      <alignment horizontal="right" vertical="center"/>
    </xf>
    <xf numFmtId="183" fontId="35" fillId="4" borderId="57" xfId="1" applyNumberFormat="1" applyFont="1" applyFill="1" applyBorder="1" applyAlignment="1">
      <alignment horizontal="right" vertical="center"/>
    </xf>
    <xf numFmtId="183" fontId="35" fillId="4" borderId="7" xfId="1" applyNumberFormat="1" applyFont="1" applyFill="1" applyBorder="1" applyAlignment="1">
      <alignment horizontal="right" vertical="center"/>
    </xf>
    <xf numFmtId="183" fontId="35" fillId="4" borderId="61" xfId="1" applyNumberFormat="1" applyFont="1" applyFill="1" applyBorder="1" applyAlignment="1">
      <alignment horizontal="right" vertical="center"/>
    </xf>
    <xf numFmtId="183" fontId="35" fillId="4" borderId="15" xfId="1" applyNumberFormat="1" applyFont="1" applyFill="1" applyBorder="1" applyAlignment="1">
      <alignment horizontal="right"/>
    </xf>
    <xf numFmtId="183" fontId="35" fillId="4" borderId="16" xfId="1" applyNumberFormat="1" applyFont="1" applyFill="1" applyBorder="1" applyAlignment="1">
      <alignment horizontal="right"/>
    </xf>
    <xf numFmtId="183" fontId="35" fillId="0" borderId="46" xfId="1" applyNumberFormat="1" applyFont="1" applyBorder="1" applyAlignment="1">
      <alignment horizontal="center" vertical="center"/>
    </xf>
    <xf numFmtId="183" fontId="35" fillId="0" borderId="41" xfId="1" applyNumberFormat="1" applyFont="1" applyBorder="1" applyAlignment="1">
      <alignment horizontal="center" vertical="center"/>
    </xf>
    <xf numFmtId="183" fontId="35" fillId="0" borderId="55" xfId="1" applyNumberFormat="1" applyFont="1" applyBorder="1" applyAlignment="1">
      <alignment horizontal="center" vertical="center"/>
    </xf>
    <xf numFmtId="183" fontId="35" fillId="0" borderId="1" xfId="1" applyNumberFormat="1" applyFont="1" applyBorder="1" applyAlignment="1">
      <alignment horizontal="center" vertical="center"/>
    </xf>
    <xf numFmtId="183" fontId="35" fillId="0" borderId="0" xfId="1" applyNumberFormat="1" applyFont="1" applyBorder="1" applyAlignment="1">
      <alignment horizontal="center" vertical="center"/>
    </xf>
    <xf numFmtId="183" fontId="35" fillId="0" borderId="2" xfId="1" applyNumberFormat="1" applyFont="1" applyBorder="1" applyAlignment="1">
      <alignment horizontal="center" vertical="center"/>
    </xf>
    <xf numFmtId="183" fontId="35" fillId="0" borderId="7" xfId="1" applyNumberFormat="1" applyFont="1" applyBorder="1" applyAlignment="1">
      <alignment horizontal="center" vertical="center"/>
    </xf>
    <xf numFmtId="183" fontId="35" fillId="0" borderId="12" xfId="1" applyNumberFormat="1" applyFont="1" applyBorder="1" applyAlignment="1">
      <alignment horizontal="center" vertical="center"/>
    </xf>
    <xf numFmtId="183" fontId="35" fillId="0" borderId="9" xfId="1" applyNumberFormat="1" applyFont="1" applyBorder="1" applyAlignment="1">
      <alignment horizontal="center" vertical="center"/>
    </xf>
    <xf numFmtId="40" fontId="35" fillId="4" borderId="28" xfId="1" applyNumberFormat="1" applyFont="1" applyFill="1" applyBorder="1" applyAlignment="1">
      <alignment horizontal="right" vertical="center"/>
    </xf>
    <xf numFmtId="40" fontId="35" fillId="4" borderId="7" xfId="1" applyNumberFormat="1" applyFont="1" applyFill="1" applyBorder="1" applyAlignment="1">
      <alignment horizontal="right" vertical="center"/>
    </xf>
    <xf numFmtId="0" fontId="36" fillId="2" borderId="29" xfId="0" applyFont="1" applyFill="1" applyBorder="1"/>
    <xf numFmtId="0" fontId="36" fillId="2" borderId="35" xfId="0" applyFont="1" applyFill="1" applyBorder="1"/>
    <xf numFmtId="178" fontId="35" fillId="3" borderId="29" xfId="0" applyNumberFormat="1" applyFont="1" applyFill="1" applyBorder="1" applyAlignment="1">
      <alignment horizontal="center" vertical="center"/>
    </xf>
    <xf numFmtId="178" fontId="35" fillId="3" borderId="38" xfId="0" applyNumberFormat="1" applyFont="1" applyFill="1" applyBorder="1" applyAlignment="1">
      <alignment horizontal="center" vertical="center"/>
    </xf>
    <xf numFmtId="178" fontId="35" fillId="3" borderId="35" xfId="0" applyNumberFormat="1" applyFont="1" applyFill="1" applyBorder="1" applyAlignment="1">
      <alignment horizontal="center" vertical="center"/>
    </xf>
    <xf numFmtId="0" fontId="35" fillId="0" borderId="29" xfId="0" applyFont="1" applyBorder="1" applyAlignment="1">
      <alignment horizontal="center" vertical="center" wrapText="1"/>
    </xf>
    <xf numFmtId="0" fontId="35" fillId="0" borderId="38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178" fontId="35" fillId="2" borderId="29" xfId="0" applyNumberFormat="1" applyFont="1" applyFill="1" applyBorder="1" applyAlignment="1">
      <alignment horizontal="center" vertical="center"/>
    </xf>
    <xf numFmtId="178" fontId="35" fillId="2" borderId="38" xfId="0" applyNumberFormat="1" applyFont="1" applyFill="1" applyBorder="1" applyAlignment="1">
      <alignment horizontal="center" vertical="center"/>
    </xf>
    <xf numFmtId="178" fontId="35" fillId="2" borderId="35" xfId="0" applyNumberFormat="1" applyFont="1" applyFill="1" applyBorder="1" applyAlignment="1">
      <alignment horizontal="center" vertical="center"/>
    </xf>
    <xf numFmtId="0" fontId="35" fillId="3" borderId="33" xfId="0" applyFont="1" applyFill="1" applyBorder="1" applyAlignment="1">
      <alignment vertical="center"/>
    </xf>
    <xf numFmtId="0" fontId="35" fillId="3" borderId="54" xfId="0" applyFont="1" applyFill="1" applyBorder="1" applyAlignment="1">
      <alignment vertical="center"/>
    </xf>
    <xf numFmtId="0" fontId="35" fillId="3" borderId="56" xfId="0" applyFont="1" applyFill="1" applyBorder="1" applyAlignment="1">
      <alignment vertical="center"/>
    </xf>
    <xf numFmtId="0" fontId="35" fillId="0" borderId="96" xfId="0" applyFont="1" applyBorder="1"/>
    <xf numFmtId="0" fontId="35" fillId="0" borderId="96" xfId="0" applyFont="1" applyBorder="1" applyAlignment="1">
      <alignment horizontal="center" vertical="center"/>
    </xf>
    <xf numFmtId="0" fontId="36" fillId="2" borderId="11" xfId="0" applyFont="1" applyFill="1" applyBorder="1" applyAlignment="1">
      <alignment horizontal="center"/>
    </xf>
    <xf numFmtId="0" fontId="36" fillId="2" borderId="27" xfId="0" applyFont="1" applyFill="1" applyBorder="1" applyAlignment="1">
      <alignment horizontal="center"/>
    </xf>
    <xf numFmtId="0" fontId="35" fillId="0" borderId="87" xfId="0" applyFont="1" applyBorder="1" applyAlignment="1">
      <alignment horizontal="center" vertical="center" textRotation="255"/>
    </xf>
    <xf numFmtId="0" fontId="35" fillId="0" borderId="73" xfId="0" applyFont="1" applyBorder="1" applyAlignment="1">
      <alignment horizontal="center" vertical="center" textRotation="255"/>
    </xf>
    <xf numFmtId="0" fontId="36" fillId="0" borderId="36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49" fontId="36" fillId="0" borderId="29" xfId="0" applyNumberFormat="1" applyFont="1" applyBorder="1" applyAlignment="1">
      <alignment horizontal="center" vertical="center" wrapText="1"/>
    </xf>
    <xf numFmtId="49" fontId="36" fillId="0" borderId="38" xfId="0" applyNumberFormat="1" applyFont="1" applyBorder="1" applyAlignment="1">
      <alignment horizontal="center" vertical="center" wrapText="1"/>
    </xf>
    <xf numFmtId="49" fontId="36" fillId="0" borderId="35" xfId="0" applyNumberFormat="1" applyFont="1" applyBorder="1" applyAlignment="1">
      <alignment horizontal="center" vertical="center" wrapText="1"/>
    </xf>
    <xf numFmtId="0" fontId="36" fillId="0" borderId="29" xfId="0" applyFont="1" applyBorder="1" applyAlignment="1">
      <alignment vertical="center" wrapText="1"/>
    </xf>
    <xf numFmtId="0" fontId="36" fillId="0" borderId="38" xfId="0" applyFont="1" applyBorder="1" applyAlignment="1">
      <alignment vertical="center" wrapText="1"/>
    </xf>
    <xf numFmtId="0" fontId="35" fillId="0" borderId="34" xfId="0" applyFont="1" applyBorder="1" applyAlignment="1">
      <alignment horizontal="center" vertical="center" textRotation="255" wrapText="1"/>
    </xf>
    <xf numFmtId="0" fontId="35" fillId="0" borderId="25" xfId="0" applyFont="1" applyBorder="1" applyAlignment="1">
      <alignment horizontal="center" vertical="center" textRotation="255" wrapText="1"/>
    </xf>
    <xf numFmtId="0" fontId="35" fillId="0" borderId="26" xfId="0" applyFont="1" applyBorder="1" applyAlignment="1">
      <alignment horizontal="center" vertical="center" textRotation="255" wrapText="1"/>
    </xf>
    <xf numFmtId="0" fontId="33" fillId="0" borderId="87" xfId="0" applyFont="1" applyBorder="1" applyAlignment="1">
      <alignment horizontal="center" vertical="center" textRotation="255"/>
    </xf>
    <xf numFmtId="0" fontId="33" fillId="0" borderId="73" xfId="0" applyFont="1" applyBorder="1" applyAlignment="1">
      <alignment horizontal="center" vertical="center" textRotation="255"/>
    </xf>
    <xf numFmtId="0" fontId="33" fillId="0" borderId="74" xfId="0" applyFont="1" applyBorder="1" applyAlignment="1">
      <alignment horizontal="center" vertical="center" textRotation="255"/>
    </xf>
    <xf numFmtId="0" fontId="36" fillId="0" borderId="27" xfId="0" applyFont="1" applyBorder="1" applyAlignment="1">
      <alignment horizontal="center" vertical="center" textRotation="255" wrapText="1"/>
    </xf>
    <xf numFmtId="0" fontId="36" fillId="0" borderId="26" xfId="0" applyFont="1" applyBorder="1" applyAlignment="1">
      <alignment horizontal="center" vertical="center" textRotation="255" wrapText="1"/>
    </xf>
    <xf numFmtId="0" fontId="36" fillId="3" borderId="97" xfId="0" applyFont="1" applyFill="1" applyBorder="1"/>
    <xf numFmtId="0" fontId="36" fillId="3" borderId="98" xfId="0" applyFont="1" applyFill="1" applyBorder="1"/>
    <xf numFmtId="178" fontId="35" fillId="3" borderId="32" xfId="0" applyNumberFormat="1" applyFont="1" applyFill="1" applyBorder="1"/>
    <xf numFmtId="178" fontId="35" fillId="3" borderId="65" xfId="0" applyNumberFormat="1" applyFont="1" applyFill="1" applyBorder="1"/>
    <xf numFmtId="0" fontId="35" fillId="0" borderId="39" xfId="0" applyFont="1" applyBorder="1"/>
    <xf numFmtId="0" fontId="35" fillId="0" borderId="37" xfId="0" applyFont="1" applyBorder="1"/>
    <xf numFmtId="0" fontId="35" fillId="2" borderId="36" xfId="0" applyFont="1" applyFill="1" applyBorder="1" applyAlignment="1">
      <alignment horizontal="center" vertical="center"/>
    </xf>
    <xf numFmtId="0" fontId="35" fillId="2" borderId="37" xfId="0" applyFont="1" applyFill="1" applyBorder="1" applyAlignment="1">
      <alignment horizontal="center" vertical="center"/>
    </xf>
    <xf numFmtId="0" fontId="33" fillId="0" borderId="28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6" fillId="2" borderId="36" xfId="0" applyFont="1" applyFill="1" applyBorder="1" applyAlignment="1">
      <alignment horizontal="right"/>
    </xf>
    <xf numFmtId="0" fontId="36" fillId="2" borderId="37" xfId="0" applyFont="1" applyFill="1" applyBorder="1" applyAlignment="1">
      <alignment horizontal="right"/>
    </xf>
    <xf numFmtId="0" fontId="35" fillId="0" borderId="49" xfId="0" applyFont="1" applyBorder="1" applyAlignment="1">
      <alignment horizontal="center"/>
    </xf>
    <xf numFmtId="0" fontId="35" fillId="0" borderId="50" xfId="0" applyFont="1" applyBorder="1" applyAlignment="1">
      <alignment horizontal="center"/>
    </xf>
    <xf numFmtId="0" fontId="36" fillId="0" borderId="28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3" fillId="0" borderId="29" xfId="0" applyFont="1" applyBorder="1" applyAlignment="1">
      <alignment wrapText="1"/>
    </xf>
    <xf numFmtId="0" fontId="35" fillId="0" borderId="38" xfId="0" applyFont="1" applyBorder="1"/>
    <xf numFmtId="0" fontId="35" fillId="0" borderId="12" xfId="0" applyFont="1" applyBorder="1" applyAlignment="1">
      <alignment horizontal="center" vertical="center"/>
    </xf>
    <xf numFmtId="0" fontId="35" fillId="0" borderId="61" xfId="0" applyFont="1" applyBorder="1" applyAlignment="1">
      <alignment horizontal="center" vertical="center"/>
    </xf>
    <xf numFmtId="0" fontId="36" fillId="0" borderId="57" xfId="0" applyFont="1" applyBorder="1" applyAlignment="1">
      <alignment horizontal="center" vertical="center" wrapText="1"/>
    </xf>
    <xf numFmtId="0" fontId="36" fillId="0" borderId="61" xfId="0" applyFont="1" applyBorder="1" applyAlignment="1">
      <alignment horizontal="center" vertical="center" wrapText="1"/>
    </xf>
    <xf numFmtId="178" fontId="36" fillId="3" borderId="53" xfId="0" applyNumberFormat="1" applyFont="1" applyFill="1" applyBorder="1"/>
    <xf numFmtId="0" fontId="36" fillId="3" borderId="59" xfId="0" applyFont="1" applyFill="1" applyBorder="1"/>
    <xf numFmtId="0" fontId="35" fillId="0" borderId="49" xfId="0" applyFont="1" applyBorder="1" applyAlignment="1">
      <alignment horizontal="center" vertical="center"/>
    </xf>
    <xf numFmtId="0" fontId="35" fillId="0" borderId="50" xfId="0" applyFont="1" applyBorder="1" applyAlignment="1">
      <alignment horizontal="center" vertical="center"/>
    </xf>
    <xf numFmtId="0" fontId="35" fillId="0" borderId="46" xfId="0" applyFont="1" applyBorder="1" applyAlignment="1">
      <alignment horizontal="center" vertical="center"/>
    </xf>
    <xf numFmtId="0" fontId="35" fillId="0" borderId="55" xfId="0" applyFont="1" applyBorder="1" applyAlignment="1">
      <alignment horizontal="center" vertical="center"/>
    </xf>
    <xf numFmtId="178" fontId="36" fillId="2" borderId="27" xfId="0" applyNumberFormat="1" applyFont="1" applyFill="1" applyBorder="1"/>
    <xf numFmtId="0" fontId="35" fillId="0" borderId="46" xfId="0" applyFont="1" applyBorder="1" applyAlignment="1">
      <alignment horizontal="center" vertical="center" wrapText="1"/>
    </xf>
    <xf numFmtId="0" fontId="35" fillId="0" borderId="55" xfId="0" applyFont="1" applyBorder="1" applyAlignment="1">
      <alignment horizontal="center" vertical="center" wrapText="1"/>
    </xf>
    <xf numFmtId="0" fontId="35" fillId="0" borderId="4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184" fontId="35" fillId="3" borderId="29" xfId="1" applyNumberFormat="1" applyFont="1" applyFill="1" applyBorder="1" applyAlignment="1">
      <alignment horizontal="right"/>
    </xf>
    <xf numFmtId="184" fontId="35" fillId="3" borderId="51" xfId="1" applyNumberFormat="1" applyFont="1" applyFill="1" applyBorder="1" applyAlignment="1">
      <alignment horizontal="right"/>
    </xf>
    <xf numFmtId="0" fontId="36" fillId="3" borderId="28" xfId="0" applyFont="1" applyFill="1" applyBorder="1"/>
    <xf numFmtId="0" fontId="36" fillId="3" borderId="57" xfId="0" applyFont="1" applyFill="1" applyBorder="1"/>
    <xf numFmtId="0" fontId="35" fillId="0" borderId="64" xfId="0" applyFont="1" applyBorder="1" applyAlignment="1">
      <alignment horizontal="left" vertical="center"/>
    </xf>
    <xf numFmtId="0" fontId="35" fillId="0" borderId="53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/>
    </xf>
    <xf numFmtId="0" fontId="35" fillId="0" borderId="90" xfId="0" applyFont="1" applyBorder="1" applyAlignment="1">
      <alignment horizontal="right"/>
    </xf>
    <xf numFmtId="0" fontId="35" fillId="0" borderId="91" xfId="0" applyFont="1" applyBorder="1" applyAlignment="1">
      <alignment horizontal="right"/>
    </xf>
    <xf numFmtId="0" fontId="35" fillId="0" borderId="92" xfId="0" applyFont="1" applyBorder="1" applyAlignment="1">
      <alignment horizontal="right"/>
    </xf>
    <xf numFmtId="0" fontId="35" fillId="0" borderId="29" xfId="0" applyFont="1" applyBorder="1" applyAlignment="1">
      <alignment horizontal="left" vertical="center"/>
    </xf>
    <xf numFmtId="0" fontId="35" fillId="0" borderId="38" xfId="0" applyFont="1" applyBorder="1" applyAlignment="1">
      <alignment horizontal="left" vertical="center"/>
    </xf>
    <xf numFmtId="0" fontId="35" fillId="0" borderId="35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 wrapText="1"/>
    </xf>
    <xf numFmtId="0" fontId="36" fillId="0" borderId="38" xfId="0" applyFont="1" applyBorder="1" applyAlignment="1">
      <alignment horizontal="left" vertical="center" wrapText="1"/>
    </xf>
    <xf numFmtId="183" fontId="35" fillId="3" borderId="38" xfId="1" applyNumberFormat="1" applyFont="1" applyFill="1" applyBorder="1" applyAlignment="1">
      <alignment horizontal="right"/>
    </xf>
    <xf numFmtId="183" fontId="35" fillId="3" borderId="35" xfId="1" applyNumberFormat="1" applyFont="1" applyFill="1" applyBorder="1" applyAlignment="1">
      <alignment horizontal="right"/>
    </xf>
    <xf numFmtId="38" fontId="35" fillId="3" borderId="38" xfId="1" applyFont="1" applyFill="1" applyBorder="1"/>
    <xf numFmtId="38" fontId="35" fillId="3" borderId="51" xfId="1" applyFont="1" applyFill="1" applyBorder="1"/>
    <xf numFmtId="0" fontId="35" fillId="0" borderId="93" xfId="0" applyFont="1" applyBorder="1"/>
    <xf numFmtId="0" fontId="35" fillId="0" borderId="94" xfId="0" applyFont="1" applyBorder="1"/>
    <xf numFmtId="0" fontId="35" fillId="0" borderId="95" xfId="0" applyFont="1" applyBorder="1"/>
    <xf numFmtId="183" fontId="35" fillId="3" borderId="38" xfId="0" applyNumberFormat="1" applyFont="1" applyFill="1" applyBorder="1"/>
    <xf numFmtId="0" fontId="35" fillId="3" borderId="38" xfId="0" applyFont="1" applyFill="1" applyBorder="1"/>
    <xf numFmtId="0" fontId="35" fillId="3" borderId="35" xfId="0" applyFont="1" applyFill="1" applyBorder="1"/>
    <xf numFmtId="183" fontId="35" fillId="3" borderId="11" xfId="1" applyNumberFormat="1" applyFont="1" applyFill="1" applyBorder="1"/>
    <xf numFmtId="183" fontId="35" fillId="3" borderId="17" xfId="1" applyNumberFormat="1" applyFont="1" applyFill="1" applyBorder="1"/>
    <xf numFmtId="38" fontId="35" fillId="3" borderId="29" xfId="1" applyFont="1" applyFill="1" applyBorder="1"/>
    <xf numFmtId="183" fontId="35" fillId="3" borderId="11" xfId="1" applyNumberFormat="1" applyFont="1" applyFill="1" applyBorder="1" applyAlignment="1">
      <alignment horizontal="right"/>
    </xf>
    <xf numFmtId="183" fontId="35" fillId="3" borderId="17" xfId="1" applyNumberFormat="1" applyFont="1" applyFill="1" applyBorder="1" applyAlignment="1">
      <alignment horizontal="right"/>
    </xf>
    <xf numFmtId="0" fontId="36" fillId="0" borderId="32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183" fontId="35" fillId="3" borderId="36" xfId="1" applyNumberFormat="1" applyFont="1" applyFill="1" applyBorder="1" applyAlignment="1">
      <alignment horizontal="right"/>
    </xf>
    <xf numFmtId="183" fontId="35" fillId="3" borderId="45" xfId="1" applyNumberFormat="1" applyFont="1" applyFill="1" applyBorder="1" applyAlignment="1">
      <alignment horizontal="right"/>
    </xf>
    <xf numFmtId="183" fontId="35" fillId="3" borderId="36" xfId="1" applyNumberFormat="1" applyFont="1" applyFill="1" applyBorder="1" applyAlignment="1"/>
    <xf numFmtId="183" fontId="35" fillId="3" borderId="39" xfId="1" applyNumberFormat="1" applyFont="1" applyFill="1" applyBorder="1" applyAlignment="1"/>
    <xf numFmtId="183" fontId="35" fillId="3" borderId="37" xfId="1" applyNumberFormat="1" applyFont="1" applyFill="1" applyBorder="1" applyAlignment="1"/>
    <xf numFmtId="183" fontId="35" fillId="3" borderId="7" xfId="1" applyNumberFormat="1" applyFont="1" applyFill="1" applyBorder="1" applyAlignment="1">
      <alignment horizontal="right"/>
    </xf>
    <xf numFmtId="183" fontId="35" fillId="3" borderId="12" xfId="1" applyNumberFormat="1" applyFont="1" applyFill="1" applyBorder="1" applyAlignment="1">
      <alignment horizontal="right"/>
    </xf>
    <xf numFmtId="183" fontId="35" fillId="3" borderId="9" xfId="1" applyNumberFormat="1" applyFont="1" applyFill="1" applyBorder="1" applyAlignment="1">
      <alignment horizontal="right"/>
    </xf>
    <xf numFmtId="178" fontId="36" fillId="3" borderId="31" xfId="0" applyNumberFormat="1" applyFont="1" applyFill="1" applyBorder="1"/>
    <xf numFmtId="178" fontId="36" fillId="3" borderId="59" xfId="0" applyNumberFormat="1" applyFont="1" applyFill="1" applyBorder="1"/>
    <xf numFmtId="183" fontId="35" fillId="3" borderId="26" xfId="1" applyNumberFormat="1" applyFont="1" applyFill="1" applyBorder="1" applyAlignment="1">
      <alignment horizontal="right"/>
    </xf>
    <xf numFmtId="183" fontId="35" fillId="3" borderId="21" xfId="1" applyNumberFormat="1" applyFont="1" applyFill="1" applyBorder="1" applyAlignment="1">
      <alignment horizontal="right"/>
    </xf>
    <xf numFmtId="0" fontId="35" fillId="0" borderId="11" xfId="0" applyFont="1" applyBorder="1"/>
    <xf numFmtId="0" fontId="35" fillId="0" borderId="54" xfId="0" applyFont="1" applyBorder="1" applyAlignment="1">
      <alignment horizontal="right"/>
    </xf>
    <xf numFmtId="0" fontId="35" fillId="0" borderId="47" xfId="0" applyFont="1" applyBorder="1" applyAlignment="1">
      <alignment horizontal="right"/>
    </xf>
    <xf numFmtId="183" fontId="35" fillId="3" borderId="29" xfId="1" applyNumberFormat="1" applyFont="1" applyFill="1" applyBorder="1"/>
    <xf numFmtId="183" fontId="35" fillId="3" borderId="38" xfId="1" applyNumberFormat="1" applyFont="1" applyFill="1" applyBorder="1"/>
    <xf numFmtId="183" fontId="35" fillId="3" borderId="35" xfId="1" applyNumberFormat="1" applyFont="1" applyFill="1" applyBorder="1"/>
    <xf numFmtId="0" fontId="35" fillId="0" borderId="12" xfId="0" applyFont="1" applyBorder="1"/>
    <xf numFmtId="178" fontId="36" fillId="3" borderId="88" xfId="0" applyNumberFormat="1" applyFont="1" applyFill="1" applyBorder="1"/>
    <xf numFmtId="178" fontId="36" fillId="3" borderId="89" xfId="0" applyNumberFormat="1" applyFont="1" applyFill="1" applyBorder="1"/>
    <xf numFmtId="0" fontId="34" fillId="0" borderId="58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/>
    </xf>
    <xf numFmtId="0" fontId="36" fillId="0" borderId="55" xfId="0" applyFont="1" applyBorder="1" applyAlignment="1">
      <alignment horizontal="center" vertical="center"/>
    </xf>
    <xf numFmtId="0" fontId="35" fillId="0" borderId="59" xfId="0" applyFont="1" applyBorder="1" applyAlignment="1">
      <alignment horizontal="left" vertical="center"/>
    </xf>
    <xf numFmtId="0" fontId="35" fillId="0" borderId="41" xfId="0" applyFont="1" applyBorder="1" applyAlignment="1">
      <alignment horizontal="center" vertical="center"/>
    </xf>
    <xf numFmtId="0" fontId="36" fillId="0" borderId="58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2" borderId="36" xfId="0" applyFont="1" applyFill="1" applyBorder="1" applyAlignment="1">
      <alignment horizontal="center" vertical="center"/>
    </xf>
    <xf numFmtId="0" fontId="36" fillId="2" borderId="37" xfId="0" applyFont="1" applyFill="1" applyBorder="1" applyAlignment="1">
      <alignment horizontal="center" vertical="center"/>
    </xf>
    <xf numFmtId="0" fontId="35" fillId="0" borderId="0" xfId="0" applyFont="1"/>
    <xf numFmtId="0" fontId="36" fillId="0" borderId="27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5" fillId="0" borderId="99" xfId="0" applyFont="1" applyBorder="1" applyAlignment="1">
      <alignment horizontal="center" vertical="center" textRotation="255"/>
    </xf>
    <xf numFmtId="0" fontId="36" fillId="0" borderId="49" xfId="0" applyFont="1" applyBorder="1" applyAlignment="1">
      <alignment horizontal="center" vertical="center" textRotation="255"/>
    </xf>
    <xf numFmtId="0" fontId="36" fillId="3" borderId="36" xfId="0" applyFont="1" applyFill="1" applyBorder="1"/>
    <xf numFmtId="0" fontId="36" fillId="3" borderId="37" xfId="0" applyFont="1" applyFill="1" applyBorder="1"/>
    <xf numFmtId="0" fontId="36" fillId="0" borderId="1" xfId="0" applyFont="1" applyBorder="1" applyAlignment="1">
      <alignment horizontal="center" vertical="center" textRotation="255"/>
    </xf>
    <xf numFmtId="0" fontId="36" fillId="0" borderId="34" xfId="0" applyFont="1" applyBorder="1" applyAlignment="1">
      <alignment horizontal="center" vertical="center" textRotation="255"/>
    </xf>
    <xf numFmtId="0" fontId="36" fillId="0" borderId="26" xfId="0" applyFont="1" applyBorder="1" applyAlignment="1">
      <alignment horizontal="center" vertical="center" textRotation="255"/>
    </xf>
    <xf numFmtId="0" fontId="36" fillId="0" borderId="26" xfId="0" applyFont="1" applyBorder="1"/>
    <xf numFmtId="0" fontId="36" fillId="0" borderId="29" xfId="0" applyFont="1" applyBorder="1"/>
    <xf numFmtId="0" fontId="36" fillId="0" borderId="35" xfId="0" applyFont="1" applyBorder="1"/>
    <xf numFmtId="0" fontId="36" fillId="0" borderId="29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5" xfId="0" applyFont="1" applyBorder="1" applyAlignment="1">
      <alignment horizontal="center"/>
    </xf>
    <xf numFmtId="0" fontId="35" fillId="0" borderId="75" xfId="0" applyFont="1" applyBorder="1" applyAlignment="1">
      <alignment horizontal="center"/>
    </xf>
    <xf numFmtId="0" fontId="35" fillId="0" borderId="76" xfId="0" applyFont="1" applyBorder="1" applyAlignment="1">
      <alignment horizontal="center"/>
    </xf>
    <xf numFmtId="0" fontId="35" fillId="0" borderId="77" xfId="0" applyFont="1" applyBorder="1" applyAlignment="1">
      <alignment horizontal="center"/>
    </xf>
    <xf numFmtId="0" fontId="35" fillId="0" borderId="78" xfId="0" applyFont="1" applyBorder="1" applyAlignment="1">
      <alignment horizontal="center"/>
    </xf>
    <xf numFmtId="0" fontId="35" fillId="0" borderId="79" xfId="0" applyFont="1" applyBorder="1" applyAlignment="1">
      <alignment horizontal="center"/>
    </xf>
    <xf numFmtId="0" fontId="35" fillId="0" borderId="80" xfId="0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78" fontId="36" fillId="0" borderId="26" xfId="0" applyNumberFormat="1" applyFont="1" applyBorder="1"/>
    <xf numFmtId="178" fontId="36" fillId="0" borderId="29" xfId="0" applyNumberFormat="1" applyFont="1" applyBorder="1"/>
    <xf numFmtId="178" fontId="36" fillId="0" borderId="35" xfId="0" applyNumberFormat="1" applyFont="1" applyBorder="1"/>
    <xf numFmtId="0" fontId="36" fillId="0" borderId="64" xfId="0" applyFont="1" applyBorder="1" applyAlignment="1">
      <alignment horizontal="center"/>
    </xf>
    <xf numFmtId="0" fontId="36" fillId="0" borderId="53" xfId="0" applyFont="1" applyBorder="1" applyAlignment="1">
      <alignment horizontal="center"/>
    </xf>
    <xf numFmtId="0" fontId="36" fillId="0" borderId="30" xfId="0" applyFont="1" applyBorder="1" applyAlignment="1">
      <alignment horizontal="center"/>
    </xf>
    <xf numFmtId="0" fontId="36" fillId="2" borderId="33" xfId="0" applyFont="1" applyFill="1" applyBorder="1"/>
    <xf numFmtId="0" fontId="36" fillId="2" borderId="56" xfId="0" applyFont="1" applyFill="1" applyBorder="1"/>
    <xf numFmtId="0" fontId="35" fillId="3" borderId="35" xfId="0" applyFont="1" applyFill="1" applyBorder="1" applyAlignment="1">
      <alignment horizontal="center" vertical="center"/>
    </xf>
    <xf numFmtId="0" fontId="37" fillId="0" borderId="48" xfId="0" applyFont="1" applyBorder="1" applyAlignment="1">
      <alignment horizontal="center" vertical="center" textRotation="255"/>
    </xf>
    <xf numFmtId="0" fontId="37" fillId="0" borderId="73" xfId="0" applyFont="1" applyBorder="1" applyAlignment="1">
      <alignment horizontal="center" vertical="center" textRotation="255"/>
    </xf>
    <xf numFmtId="0" fontId="37" fillId="0" borderId="74" xfId="0" applyFont="1" applyBorder="1" applyAlignment="1">
      <alignment horizontal="center" vertical="center" textRotation="255"/>
    </xf>
    <xf numFmtId="0" fontId="37" fillId="0" borderId="29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5" xfId="0" applyFont="1" applyBorder="1" applyAlignment="1">
      <alignment horizontal="center" vertical="center"/>
    </xf>
    <xf numFmtId="0" fontId="36" fillId="2" borderId="29" xfId="0" applyFont="1" applyFill="1" applyBorder="1" applyAlignment="1">
      <alignment horizontal="center" vertical="center"/>
    </xf>
    <xf numFmtId="0" fontId="36" fillId="2" borderId="35" xfId="0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 textRotation="255"/>
    </xf>
    <xf numFmtId="0" fontId="35" fillId="0" borderId="25" xfId="0" applyFont="1" applyBorder="1" applyAlignment="1">
      <alignment horizontal="center" vertical="center" textRotation="255"/>
    </xf>
    <xf numFmtId="0" fontId="35" fillId="0" borderId="26" xfId="0" applyFont="1" applyBorder="1" applyAlignment="1">
      <alignment horizontal="center" vertical="center" textRotation="255"/>
    </xf>
    <xf numFmtId="0" fontId="35" fillId="0" borderId="28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52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5" fillId="2" borderId="29" xfId="0" applyFont="1" applyFill="1" applyBorder="1" applyAlignment="1">
      <alignment vertical="center"/>
    </xf>
    <xf numFmtId="0" fontId="35" fillId="2" borderId="35" xfId="0" applyFont="1" applyFill="1" applyBorder="1" applyAlignment="1">
      <alignment vertical="center"/>
    </xf>
    <xf numFmtId="0" fontId="35" fillId="2" borderId="11" xfId="0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178" fontId="36" fillId="0" borderId="11" xfId="0" applyNumberFormat="1" applyFont="1" applyBorder="1"/>
    <xf numFmtId="0" fontId="36" fillId="0" borderId="46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00" xfId="0" applyFont="1" applyBorder="1" applyAlignment="1">
      <alignment horizontal="center" vertical="center" wrapText="1"/>
    </xf>
    <xf numFmtId="0" fontId="36" fillId="0" borderId="101" xfId="0" applyFont="1" applyBorder="1" applyAlignment="1">
      <alignment horizontal="center" vertical="center" wrapText="1"/>
    </xf>
    <xf numFmtId="0" fontId="36" fillId="0" borderId="102" xfId="0" applyFont="1" applyBorder="1" applyAlignment="1">
      <alignment horizontal="center" vertical="center" wrapText="1"/>
    </xf>
    <xf numFmtId="0" fontId="36" fillId="0" borderId="78" xfId="0" applyFont="1" applyBorder="1" applyAlignment="1">
      <alignment horizontal="center" vertical="center" wrapText="1"/>
    </xf>
    <xf numFmtId="0" fontId="36" fillId="0" borderId="79" xfId="0" applyFont="1" applyBorder="1" applyAlignment="1">
      <alignment horizontal="center" vertical="center" wrapText="1"/>
    </xf>
    <xf numFmtId="0" fontId="36" fillId="0" borderId="8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36" fillId="0" borderId="82" xfId="0" applyFont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textRotation="255"/>
    </xf>
    <xf numFmtId="0" fontId="35" fillId="0" borderId="58" xfId="0" applyFont="1" applyBorder="1"/>
    <xf numFmtId="0" fontId="35" fillId="0" borderId="41" xfId="0" applyFont="1" applyBorder="1"/>
    <xf numFmtId="0" fontId="35" fillId="0" borderId="44" xfId="0" applyFont="1" applyBorder="1"/>
    <xf numFmtId="0" fontId="35" fillId="0" borderId="5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19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5" fillId="0" borderId="34" xfId="0" applyFont="1" applyBorder="1" applyAlignment="1">
      <alignment horizontal="center" wrapText="1"/>
    </xf>
    <xf numFmtId="0" fontId="35" fillId="0" borderId="26" xfId="0" applyFont="1" applyBorder="1" applyAlignment="1">
      <alignment horizontal="center"/>
    </xf>
    <xf numFmtId="0" fontId="35" fillId="0" borderId="15" xfId="0" applyFont="1" applyBorder="1" applyAlignment="1">
      <alignment horizontal="center" wrapText="1"/>
    </xf>
    <xf numFmtId="0" fontId="35" fillId="0" borderId="11" xfId="0" applyFont="1" applyBorder="1" applyAlignment="1">
      <alignment horizontal="center"/>
    </xf>
    <xf numFmtId="0" fontId="36" fillId="0" borderId="11" xfId="0" applyFont="1" applyBorder="1" applyAlignment="1">
      <alignment horizontal="center"/>
    </xf>
    <xf numFmtId="0" fontId="36" fillId="0" borderId="28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6" fillId="0" borderId="56" xfId="0" applyFont="1" applyBorder="1" applyAlignment="1">
      <alignment horizontal="center" vertical="center"/>
    </xf>
    <xf numFmtId="0" fontId="35" fillId="0" borderId="6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5" fillId="0" borderId="11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3" borderId="29" xfId="0" applyFont="1" applyFill="1" applyBorder="1"/>
    <xf numFmtId="0" fontId="36" fillId="0" borderId="45" xfId="0" applyFont="1" applyBorder="1" applyAlignment="1">
      <alignment horizontal="center" vertical="center"/>
    </xf>
    <xf numFmtId="0" fontId="33" fillId="0" borderId="63" xfId="0" applyFont="1" applyBorder="1" applyAlignment="1">
      <alignment horizontal="center" vertical="center"/>
    </xf>
    <xf numFmtId="183" fontId="35" fillId="3" borderId="33" xfId="1" applyNumberFormat="1" applyFont="1" applyFill="1" applyBorder="1" applyAlignment="1">
      <alignment horizontal="right" vertical="center"/>
    </xf>
    <xf numFmtId="183" fontId="35" fillId="3" borderId="54" xfId="1" applyNumberFormat="1" applyFont="1" applyFill="1" applyBorder="1" applyAlignment="1">
      <alignment horizontal="right" vertical="center"/>
    </xf>
    <xf numFmtId="183" fontId="35" fillId="3" borderId="56" xfId="1" applyNumberFormat="1" applyFont="1" applyFill="1" applyBorder="1" applyAlignment="1">
      <alignment horizontal="right" vertical="center"/>
    </xf>
    <xf numFmtId="0" fontId="35" fillId="2" borderId="11" xfId="0" applyFont="1" applyFill="1" applyBorder="1" applyAlignment="1">
      <alignment horizontal="center" vertical="center"/>
    </xf>
    <xf numFmtId="0" fontId="36" fillId="0" borderId="5" xfId="0" applyFont="1" applyBorder="1"/>
    <xf numFmtId="0" fontId="36" fillId="0" borderId="0" xfId="0" applyFont="1"/>
    <xf numFmtId="0" fontId="36" fillId="0" borderId="3" xfId="0" applyFont="1" applyBorder="1"/>
    <xf numFmtId="0" fontId="35" fillId="0" borderId="5" xfId="0" applyFont="1" applyBorder="1"/>
    <xf numFmtId="0" fontId="35" fillId="0" borderId="3" xfId="0" applyFont="1" applyBorder="1"/>
    <xf numFmtId="0" fontId="35" fillId="0" borderId="33" xfId="0" applyFont="1" applyBorder="1"/>
    <xf numFmtId="0" fontId="35" fillId="0" borderId="47" xfId="0" applyFont="1" applyBorder="1"/>
    <xf numFmtId="0" fontId="36" fillId="0" borderId="58" xfId="0" applyFont="1" applyBorder="1"/>
    <xf numFmtId="0" fontId="36" fillId="0" borderId="41" xfId="0" applyFont="1" applyBorder="1"/>
    <xf numFmtId="0" fontId="36" fillId="0" borderId="44" xfId="0" applyFont="1" applyBorder="1"/>
    <xf numFmtId="0" fontId="35" fillId="0" borderId="16" xfId="0" applyFont="1" applyBorder="1" applyAlignment="1">
      <alignment horizontal="center" wrapText="1"/>
    </xf>
    <xf numFmtId="0" fontId="35" fillId="0" borderId="17" xfId="0" applyFont="1" applyBorder="1" applyAlignment="1">
      <alignment horizontal="center"/>
    </xf>
    <xf numFmtId="0" fontId="35" fillId="0" borderId="6" xfId="0" applyFont="1" applyBorder="1"/>
    <xf numFmtId="0" fontId="35" fillId="0" borderId="4" xfId="0" applyFont="1" applyBorder="1"/>
    <xf numFmtId="0" fontId="35" fillId="0" borderId="8" xfId="0" applyFont="1" applyBorder="1"/>
  </cellXfs>
  <cellStyles count="5">
    <cellStyle name="ハイパーリンク" xfId="4" builtinId="8"/>
    <cellStyle name="桁区切り" xfId="1" builtinId="6"/>
    <cellStyle name="通貨" xfId="2" builtinId="7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12</xdr:row>
      <xdr:rowOff>76200</xdr:rowOff>
    </xdr:from>
    <xdr:ext cx="76200" cy="198120"/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4251960" y="2331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2</xdr:row>
      <xdr:rowOff>0</xdr:rowOff>
    </xdr:from>
    <xdr:ext cx="76200" cy="198120"/>
    <xdr:sp macro="" textlink="">
      <xdr:nvSpPr>
        <xdr:cNvPr id="6149" name="Text Box 5">
          <a:extLst>
            <a:ext uri="{FF2B5EF4-FFF2-40B4-BE49-F238E27FC236}">
              <a16:creationId xmlns:a16="http://schemas.microsoft.com/office/drawing/2014/main" id="{00000000-0008-0000-0100-000005180000}"/>
            </a:ext>
          </a:extLst>
        </xdr:cNvPr>
        <xdr:cNvSpPr txBox="1">
          <a:spLocks noChangeArrowheads="1"/>
        </xdr:cNvSpPr>
      </xdr:nvSpPr>
      <xdr:spPr bwMode="auto">
        <a:xfrm>
          <a:off x="42519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192" name="Line 48">
          <a:extLst>
            <a:ext uri="{FF2B5EF4-FFF2-40B4-BE49-F238E27FC236}">
              <a16:creationId xmlns:a16="http://schemas.microsoft.com/office/drawing/2014/main" id="{00000000-0008-0000-0100-000030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04" name="Line 60">
          <a:extLst>
            <a:ext uri="{FF2B5EF4-FFF2-40B4-BE49-F238E27FC236}">
              <a16:creationId xmlns:a16="http://schemas.microsoft.com/office/drawing/2014/main" id="{00000000-0008-0000-0100-00003C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05" name="Line 61">
          <a:extLst>
            <a:ext uri="{FF2B5EF4-FFF2-40B4-BE49-F238E27FC236}">
              <a16:creationId xmlns:a16="http://schemas.microsoft.com/office/drawing/2014/main" id="{00000000-0008-0000-0100-00003D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06" name="Line 62">
          <a:extLst>
            <a:ext uri="{FF2B5EF4-FFF2-40B4-BE49-F238E27FC236}">
              <a16:creationId xmlns:a16="http://schemas.microsoft.com/office/drawing/2014/main" id="{00000000-0008-0000-0100-00003E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09" name="Line 65">
          <a:extLst>
            <a:ext uri="{FF2B5EF4-FFF2-40B4-BE49-F238E27FC236}">
              <a16:creationId xmlns:a16="http://schemas.microsoft.com/office/drawing/2014/main" id="{00000000-0008-0000-0100-000041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15" name="Line 71">
          <a:extLst>
            <a:ext uri="{FF2B5EF4-FFF2-40B4-BE49-F238E27FC236}">
              <a16:creationId xmlns:a16="http://schemas.microsoft.com/office/drawing/2014/main" id="{00000000-0008-0000-0100-000047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16" name="Line 72">
          <a:extLst>
            <a:ext uri="{FF2B5EF4-FFF2-40B4-BE49-F238E27FC236}">
              <a16:creationId xmlns:a16="http://schemas.microsoft.com/office/drawing/2014/main" id="{00000000-0008-0000-0100-000048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17" name="Line 73">
          <a:extLst>
            <a:ext uri="{FF2B5EF4-FFF2-40B4-BE49-F238E27FC236}">
              <a16:creationId xmlns:a16="http://schemas.microsoft.com/office/drawing/2014/main" id="{00000000-0008-0000-0100-000049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24" name="Line 80">
          <a:extLst>
            <a:ext uri="{FF2B5EF4-FFF2-40B4-BE49-F238E27FC236}">
              <a16:creationId xmlns:a16="http://schemas.microsoft.com/office/drawing/2014/main" id="{00000000-0008-0000-0100-000050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34" name="Line 90">
          <a:extLst>
            <a:ext uri="{FF2B5EF4-FFF2-40B4-BE49-F238E27FC236}">
              <a16:creationId xmlns:a16="http://schemas.microsoft.com/office/drawing/2014/main" id="{00000000-0008-0000-0100-00005A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35" name="Line 91">
          <a:extLst>
            <a:ext uri="{FF2B5EF4-FFF2-40B4-BE49-F238E27FC236}">
              <a16:creationId xmlns:a16="http://schemas.microsoft.com/office/drawing/2014/main" id="{00000000-0008-0000-0100-00005B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5" name="Line 101">
          <a:extLst>
            <a:ext uri="{FF2B5EF4-FFF2-40B4-BE49-F238E27FC236}">
              <a16:creationId xmlns:a16="http://schemas.microsoft.com/office/drawing/2014/main" id="{00000000-0008-0000-0100-000065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7" name="Line 103">
          <a:extLst>
            <a:ext uri="{FF2B5EF4-FFF2-40B4-BE49-F238E27FC236}">
              <a16:creationId xmlns:a16="http://schemas.microsoft.com/office/drawing/2014/main" id="{00000000-0008-0000-0100-000067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8" name="Line 104">
          <a:extLst>
            <a:ext uri="{FF2B5EF4-FFF2-40B4-BE49-F238E27FC236}">
              <a16:creationId xmlns:a16="http://schemas.microsoft.com/office/drawing/2014/main" id="{00000000-0008-0000-0100-000068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49" name="Line 105">
          <a:extLst>
            <a:ext uri="{FF2B5EF4-FFF2-40B4-BE49-F238E27FC236}">
              <a16:creationId xmlns:a16="http://schemas.microsoft.com/office/drawing/2014/main" id="{00000000-0008-0000-0100-000069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51" name="Line 107">
          <a:extLst>
            <a:ext uri="{FF2B5EF4-FFF2-40B4-BE49-F238E27FC236}">
              <a16:creationId xmlns:a16="http://schemas.microsoft.com/office/drawing/2014/main" id="{00000000-0008-0000-0100-00006B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0</xdr:colOff>
      <xdr:row>2</xdr:row>
      <xdr:rowOff>0</xdr:rowOff>
    </xdr:from>
    <xdr:ext cx="76200" cy="198120"/>
    <xdr:sp macro="" textlink="">
      <xdr:nvSpPr>
        <xdr:cNvPr id="6256" name="Text Box 112">
          <a:extLst>
            <a:ext uri="{FF2B5EF4-FFF2-40B4-BE49-F238E27FC236}">
              <a16:creationId xmlns:a16="http://schemas.microsoft.com/office/drawing/2014/main" id="{00000000-0008-0000-0100-000070180000}"/>
            </a:ext>
          </a:extLst>
        </xdr:cNvPr>
        <xdr:cNvSpPr txBox="1">
          <a:spLocks noChangeArrowheads="1"/>
        </xdr:cNvSpPr>
      </xdr:nvSpPr>
      <xdr:spPr bwMode="auto">
        <a:xfrm>
          <a:off x="42519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7</xdr:row>
      <xdr:rowOff>0</xdr:rowOff>
    </xdr:from>
    <xdr:ext cx="76200" cy="198120"/>
    <xdr:sp macro="" textlink="">
      <xdr:nvSpPr>
        <xdr:cNvPr id="6257" name="Text Box 113">
          <a:extLst>
            <a:ext uri="{FF2B5EF4-FFF2-40B4-BE49-F238E27FC236}">
              <a16:creationId xmlns:a16="http://schemas.microsoft.com/office/drawing/2014/main" id="{00000000-0008-0000-0100-000071180000}"/>
            </a:ext>
          </a:extLst>
        </xdr:cNvPr>
        <xdr:cNvSpPr txBox="1">
          <a:spLocks noChangeArrowheads="1"/>
        </xdr:cNvSpPr>
      </xdr:nvSpPr>
      <xdr:spPr bwMode="auto">
        <a:xfrm>
          <a:off x="425196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4</xdr:row>
      <xdr:rowOff>0</xdr:rowOff>
    </xdr:from>
    <xdr:ext cx="76200" cy="198120"/>
    <xdr:sp macro="" textlink="">
      <xdr:nvSpPr>
        <xdr:cNvPr id="6258" name="Text Box 114">
          <a:extLst>
            <a:ext uri="{FF2B5EF4-FFF2-40B4-BE49-F238E27FC236}">
              <a16:creationId xmlns:a16="http://schemas.microsoft.com/office/drawing/2014/main" id="{00000000-0008-0000-0100-000072180000}"/>
            </a:ext>
          </a:extLst>
        </xdr:cNvPr>
        <xdr:cNvSpPr txBox="1">
          <a:spLocks noChangeArrowheads="1"/>
        </xdr:cNvSpPr>
      </xdr:nvSpPr>
      <xdr:spPr bwMode="auto">
        <a:xfrm>
          <a:off x="42519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59" name="Line 115">
          <a:extLst>
            <a:ext uri="{FF2B5EF4-FFF2-40B4-BE49-F238E27FC236}">
              <a16:creationId xmlns:a16="http://schemas.microsoft.com/office/drawing/2014/main" id="{00000000-0008-0000-0100-000073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0" name="Line 116">
          <a:extLst>
            <a:ext uri="{FF2B5EF4-FFF2-40B4-BE49-F238E27FC236}">
              <a16:creationId xmlns:a16="http://schemas.microsoft.com/office/drawing/2014/main" id="{00000000-0008-0000-0100-000074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1" name="Line 117">
          <a:extLst>
            <a:ext uri="{FF2B5EF4-FFF2-40B4-BE49-F238E27FC236}">
              <a16:creationId xmlns:a16="http://schemas.microsoft.com/office/drawing/2014/main" id="{00000000-0008-0000-0100-000075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62" name="Line 118">
          <a:extLst>
            <a:ext uri="{FF2B5EF4-FFF2-40B4-BE49-F238E27FC236}">
              <a16:creationId xmlns:a16="http://schemas.microsoft.com/office/drawing/2014/main" id="{00000000-0008-0000-0100-000076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3" name="Line 119">
          <a:extLst>
            <a:ext uri="{FF2B5EF4-FFF2-40B4-BE49-F238E27FC236}">
              <a16:creationId xmlns:a16="http://schemas.microsoft.com/office/drawing/2014/main" id="{00000000-0008-0000-0100-000077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4" name="Line 120">
          <a:extLst>
            <a:ext uri="{FF2B5EF4-FFF2-40B4-BE49-F238E27FC236}">
              <a16:creationId xmlns:a16="http://schemas.microsoft.com/office/drawing/2014/main" id="{00000000-0008-0000-0100-000078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5" name="Line 121">
          <a:extLst>
            <a:ext uri="{FF2B5EF4-FFF2-40B4-BE49-F238E27FC236}">
              <a16:creationId xmlns:a16="http://schemas.microsoft.com/office/drawing/2014/main" id="{00000000-0008-0000-0100-000079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6" name="Line 122">
          <a:extLst>
            <a:ext uri="{FF2B5EF4-FFF2-40B4-BE49-F238E27FC236}">
              <a16:creationId xmlns:a16="http://schemas.microsoft.com/office/drawing/2014/main" id="{00000000-0008-0000-0100-00007A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7" name="Line 123">
          <a:extLst>
            <a:ext uri="{FF2B5EF4-FFF2-40B4-BE49-F238E27FC236}">
              <a16:creationId xmlns:a16="http://schemas.microsoft.com/office/drawing/2014/main" id="{00000000-0008-0000-0100-00007B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68" name="Line 124">
          <a:extLst>
            <a:ext uri="{FF2B5EF4-FFF2-40B4-BE49-F238E27FC236}">
              <a16:creationId xmlns:a16="http://schemas.microsoft.com/office/drawing/2014/main" id="{00000000-0008-0000-0100-00007C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69" name="Line 125">
          <a:extLst>
            <a:ext uri="{FF2B5EF4-FFF2-40B4-BE49-F238E27FC236}">
              <a16:creationId xmlns:a16="http://schemas.microsoft.com/office/drawing/2014/main" id="{00000000-0008-0000-0100-00007D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0" name="Line 126">
          <a:extLst>
            <a:ext uri="{FF2B5EF4-FFF2-40B4-BE49-F238E27FC236}">
              <a16:creationId xmlns:a16="http://schemas.microsoft.com/office/drawing/2014/main" id="{00000000-0008-0000-0100-00007E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1" name="Line 127">
          <a:extLst>
            <a:ext uri="{FF2B5EF4-FFF2-40B4-BE49-F238E27FC236}">
              <a16:creationId xmlns:a16="http://schemas.microsoft.com/office/drawing/2014/main" id="{00000000-0008-0000-0100-00007F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2" name="Line 128">
          <a:extLst>
            <a:ext uri="{FF2B5EF4-FFF2-40B4-BE49-F238E27FC236}">
              <a16:creationId xmlns:a16="http://schemas.microsoft.com/office/drawing/2014/main" id="{00000000-0008-0000-0100-000080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3" name="Line 129">
          <a:extLst>
            <a:ext uri="{FF2B5EF4-FFF2-40B4-BE49-F238E27FC236}">
              <a16:creationId xmlns:a16="http://schemas.microsoft.com/office/drawing/2014/main" id="{00000000-0008-0000-0100-000081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4" name="Line 130">
          <a:extLst>
            <a:ext uri="{FF2B5EF4-FFF2-40B4-BE49-F238E27FC236}">
              <a16:creationId xmlns:a16="http://schemas.microsoft.com/office/drawing/2014/main" id="{00000000-0008-0000-0100-000082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5" name="Line 131">
          <a:extLst>
            <a:ext uri="{FF2B5EF4-FFF2-40B4-BE49-F238E27FC236}">
              <a16:creationId xmlns:a16="http://schemas.microsoft.com/office/drawing/2014/main" id="{00000000-0008-0000-0100-000083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6" name="Line 132">
          <a:extLst>
            <a:ext uri="{FF2B5EF4-FFF2-40B4-BE49-F238E27FC236}">
              <a16:creationId xmlns:a16="http://schemas.microsoft.com/office/drawing/2014/main" id="{00000000-0008-0000-0100-000084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7" name="Line 133">
          <a:extLst>
            <a:ext uri="{FF2B5EF4-FFF2-40B4-BE49-F238E27FC236}">
              <a16:creationId xmlns:a16="http://schemas.microsoft.com/office/drawing/2014/main" id="{00000000-0008-0000-0100-000085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78" name="Line 134">
          <a:extLst>
            <a:ext uri="{FF2B5EF4-FFF2-40B4-BE49-F238E27FC236}">
              <a16:creationId xmlns:a16="http://schemas.microsoft.com/office/drawing/2014/main" id="{00000000-0008-0000-0100-000086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79" name="Line 135">
          <a:extLst>
            <a:ext uri="{FF2B5EF4-FFF2-40B4-BE49-F238E27FC236}">
              <a16:creationId xmlns:a16="http://schemas.microsoft.com/office/drawing/2014/main" id="{00000000-0008-0000-0100-000087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0" name="Line 136">
          <a:extLst>
            <a:ext uri="{FF2B5EF4-FFF2-40B4-BE49-F238E27FC236}">
              <a16:creationId xmlns:a16="http://schemas.microsoft.com/office/drawing/2014/main" id="{00000000-0008-0000-0100-000088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1" name="Line 137">
          <a:extLst>
            <a:ext uri="{FF2B5EF4-FFF2-40B4-BE49-F238E27FC236}">
              <a16:creationId xmlns:a16="http://schemas.microsoft.com/office/drawing/2014/main" id="{00000000-0008-0000-0100-000089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2" name="Line 138">
          <a:extLst>
            <a:ext uri="{FF2B5EF4-FFF2-40B4-BE49-F238E27FC236}">
              <a16:creationId xmlns:a16="http://schemas.microsoft.com/office/drawing/2014/main" id="{00000000-0008-0000-0100-00008A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3" name="Line 139">
          <a:extLst>
            <a:ext uri="{FF2B5EF4-FFF2-40B4-BE49-F238E27FC236}">
              <a16:creationId xmlns:a16="http://schemas.microsoft.com/office/drawing/2014/main" id="{00000000-0008-0000-0100-00008B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4" name="Line 140">
          <a:extLst>
            <a:ext uri="{FF2B5EF4-FFF2-40B4-BE49-F238E27FC236}">
              <a16:creationId xmlns:a16="http://schemas.microsoft.com/office/drawing/2014/main" id="{00000000-0008-0000-0100-00008C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13</xdr:row>
      <xdr:rowOff>0</xdr:rowOff>
    </xdr:from>
    <xdr:to>
      <xdr:col>1</xdr:col>
      <xdr:colOff>160020</xdr:colOff>
      <xdr:row>13</xdr:row>
      <xdr:rowOff>0</xdr:rowOff>
    </xdr:to>
    <xdr:sp macro="" textlink="">
      <xdr:nvSpPr>
        <xdr:cNvPr id="6285" name="Line 141">
          <a:extLst>
            <a:ext uri="{FF2B5EF4-FFF2-40B4-BE49-F238E27FC236}">
              <a16:creationId xmlns:a16="http://schemas.microsoft.com/office/drawing/2014/main" id="{00000000-0008-0000-0100-00008D180000}"/>
            </a:ext>
          </a:extLst>
        </xdr:cNvPr>
        <xdr:cNvSpPr>
          <a:spLocks noChangeShapeType="1"/>
        </xdr:cNvSpPr>
      </xdr:nvSpPr>
      <xdr:spPr bwMode="auto">
        <a:xfrm>
          <a:off x="41910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6" name="Line 142">
          <a:extLst>
            <a:ext uri="{FF2B5EF4-FFF2-40B4-BE49-F238E27FC236}">
              <a16:creationId xmlns:a16="http://schemas.microsoft.com/office/drawing/2014/main" id="{00000000-0008-0000-0100-00008E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7" name="Line 143">
          <a:extLst>
            <a:ext uri="{FF2B5EF4-FFF2-40B4-BE49-F238E27FC236}">
              <a16:creationId xmlns:a16="http://schemas.microsoft.com/office/drawing/2014/main" id="{00000000-0008-0000-0100-00008F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8" name="Line 144">
          <a:extLst>
            <a:ext uri="{FF2B5EF4-FFF2-40B4-BE49-F238E27FC236}">
              <a16:creationId xmlns:a16="http://schemas.microsoft.com/office/drawing/2014/main" id="{00000000-0008-0000-0100-000090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89" name="Line 145">
          <a:extLst>
            <a:ext uri="{FF2B5EF4-FFF2-40B4-BE49-F238E27FC236}">
              <a16:creationId xmlns:a16="http://schemas.microsoft.com/office/drawing/2014/main" id="{00000000-0008-0000-0100-000091180000}"/>
            </a:ext>
          </a:extLst>
        </xdr:cNvPr>
        <xdr:cNvSpPr>
          <a:spLocks noChangeShapeType="1"/>
        </xdr:cNvSpPr>
      </xdr:nvSpPr>
      <xdr:spPr bwMode="auto">
        <a:xfrm flipH="1"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13</xdr:row>
      <xdr:rowOff>0</xdr:rowOff>
    </xdr:from>
    <xdr:to>
      <xdr:col>1</xdr:col>
      <xdr:colOff>220980</xdr:colOff>
      <xdr:row>13</xdr:row>
      <xdr:rowOff>0</xdr:rowOff>
    </xdr:to>
    <xdr:sp macro="" textlink="">
      <xdr:nvSpPr>
        <xdr:cNvPr id="6290" name="Line 146">
          <a:extLst>
            <a:ext uri="{FF2B5EF4-FFF2-40B4-BE49-F238E27FC236}">
              <a16:creationId xmlns:a16="http://schemas.microsoft.com/office/drawing/2014/main" id="{00000000-0008-0000-0100-000092180000}"/>
            </a:ext>
          </a:extLst>
        </xdr:cNvPr>
        <xdr:cNvSpPr>
          <a:spLocks noChangeShapeType="1"/>
        </xdr:cNvSpPr>
      </xdr:nvSpPr>
      <xdr:spPr bwMode="auto">
        <a:xfrm>
          <a:off x="480060" y="25450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1" name="Line 147">
          <a:extLst>
            <a:ext uri="{FF2B5EF4-FFF2-40B4-BE49-F238E27FC236}">
              <a16:creationId xmlns:a16="http://schemas.microsoft.com/office/drawing/2014/main" id="{00000000-0008-0000-0100-000093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2" name="Line 148">
          <a:extLst>
            <a:ext uri="{FF2B5EF4-FFF2-40B4-BE49-F238E27FC236}">
              <a16:creationId xmlns:a16="http://schemas.microsoft.com/office/drawing/2014/main" id="{00000000-0008-0000-0100-000094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3" name="Line 149">
          <a:extLst>
            <a:ext uri="{FF2B5EF4-FFF2-40B4-BE49-F238E27FC236}">
              <a16:creationId xmlns:a16="http://schemas.microsoft.com/office/drawing/2014/main" id="{00000000-0008-0000-0100-000095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294" name="Line 150">
          <a:extLst>
            <a:ext uri="{FF2B5EF4-FFF2-40B4-BE49-F238E27FC236}">
              <a16:creationId xmlns:a16="http://schemas.microsoft.com/office/drawing/2014/main" id="{00000000-0008-0000-0100-000096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449580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5" name="Line 151">
          <a:extLst>
            <a:ext uri="{FF2B5EF4-FFF2-40B4-BE49-F238E27FC236}">
              <a16:creationId xmlns:a16="http://schemas.microsoft.com/office/drawing/2014/main" id="{00000000-0008-0000-0100-000097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6" name="Line 152">
          <a:extLst>
            <a:ext uri="{FF2B5EF4-FFF2-40B4-BE49-F238E27FC236}">
              <a16:creationId xmlns:a16="http://schemas.microsoft.com/office/drawing/2014/main" id="{00000000-0008-0000-0100-000098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7" name="Line 153">
          <a:extLst>
            <a:ext uri="{FF2B5EF4-FFF2-40B4-BE49-F238E27FC236}">
              <a16:creationId xmlns:a16="http://schemas.microsoft.com/office/drawing/2014/main" id="{00000000-0008-0000-0100-000099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298" name="Line 154">
          <a:extLst>
            <a:ext uri="{FF2B5EF4-FFF2-40B4-BE49-F238E27FC236}">
              <a16:creationId xmlns:a16="http://schemas.microsoft.com/office/drawing/2014/main" id="{00000000-0008-0000-0100-00009A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299" name="Line 155">
          <a:extLst>
            <a:ext uri="{FF2B5EF4-FFF2-40B4-BE49-F238E27FC236}">
              <a16:creationId xmlns:a16="http://schemas.microsoft.com/office/drawing/2014/main" id="{00000000-0008-0000-0100-00009B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0" name="Line 156">
          <a:extLst>
            <a:ext uri="{FF2B5EF4-FFF2-40B4-BE49-F238E27FC236}">
              <a16:creationId xmlns:a16="http://schemas.microsoft.com/office/drawing/2014/main" id="{00000000-0008-0000-0100-00009C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01" name="Line 157">
          <a:extLst>
            <a:ext uri="{FF2B5EF4-FFF2-40B4-BE49-F238E27FC236}">
              <a16:creationId xmlns:a16="http://schemas.microsoft.com/office/drawing/2014/main" id="{00000000-0008-0000-0100-00009D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02" name="Line 158">
          <a:extLst>
            <a:ext uri="{FF2B5EF4-FFF2-40B4-BE49-F238E27FC236}">
              <a16:creationId xmlns:a16="http://schemas.microsoft.com/office/drawing/2014/main" id="{00000000-0008-0000-0100-00009E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03" name="Line 159">
          <a:extLst>
            <a:ext uri="{FF2B5EF4-FFF2-40B4-BE49-F238E27FC236}">
              <a16:creationId xmlns:a16="http://schemas.microsoft.com/office/drawing/2014/main" id="{00000000-0008-0000-0100-00009F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04" name="Line 160">
          <a:extLst>
            <a:ext uri="{FF2B5EF4-FFF2-40B4-BE49-F238E27FC236}">
              <a16:creationId xmlns:a16="http://schemas.microsoft.com/office/drawing/2014/main" id="{00000000-0008-0000-0100-0000A0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5" name="Line 161">
          <a:extLst>
            <a:ext uri="{FF2B5EF4-FFF2-40B4-BE49-F238E27FC236}">
              <a16:creationId xmlns:a16="http://schemas.microsoft.com/office/drawing/2014/main" id="{00000000-0008-0000-0100-0000A1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06" name="Line 162">
          <a:extLst>
            <a:ext uri="{FF2B5EF4-FFF2-40B4-BE49-F238E27FC236}">
              <a16:creationId xmlns:a16="http://schemas.microsoft.com/office/drawing/2014/main" id="{00000000-0008-0000-0100-0000A2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7" name="Line 163">
          <a:extLst>
            <a:ext uri="{FF2B5EF4-FFF2-40B4-BE49-F238E27FC236}">
              <a16:creationId xmlns:a16="http://schemas.microsoft.com/office/drawing/2014/main" id="{00000000-0008-0000-0100-0000A3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8" name="Line 164">
          <a:extLst>
            <a:ext uri="{FF2B5EF4-FFF2-40B4-BE49-F238E27FC236}">
              <a16:creationId xmlns:a16="http://schemas.microsoft.com/office/drawing/2014/main" id="{00000000-0008-0000-0100-0000A4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09" name="Line 165">
          <a:extLst>
            <a:ext uri="{FF2B5EF4-FFF2-40B4-BE49-F238E27FC236}">
              <a16:creationId xmlns:a16="http://schemas.microsoft.com/office/drawing/2014/main" id="{00000000-0008-0000-0100-0000A5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10" name="Line 166">
          <a:extLst>
            <a:ext uri="{FF2B5EF4-FFF2-40B4-BE49-F238E27FC236}">
              <a16:creationId xmlns:a16="http://schemas.microsoft.com/office/drawing/2014/main" id="{00000000-0008-0000-0100-0000A6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449580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1" name="Line 167">
          <a:extLst>
            <a:ext uri="{FF2B5EF4-FFF2-40B4-BE49-F238E27FC236}">
              <a16:creationId xmlns:a16="http://schemas.microsoft.com/office/drawing/2014/main" id="{00000000-0008-0000-0100-0000A7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2" name="Line 168">
          <a:extLst>
            <a:ext uri="{FF2B5EF4-FFF2-40B4-BE49-F238E27FC236}">
              <a16:creationId xmlns:a16="http://schemas.microsoft.com/office/drawing/2014/main" id="{00000000-0008-0000-0100-0000A8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3" name="Line 169">
          <a:extLst>
            <a:ext uri="{FF2B5EF4-FFF2-40B4-BE49-F238E27FC236}">
              <a16:creationId xmlns:a16="http://schemas.microsoft.com/office/drawing/2014/main" id="{00000000-0008-0000-0100-0000A9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14" name="Line 170">
          <a:extLst>
            <a:ext uri="{FF2B5EF4-FFF2-40B4-BE49-F238E27FC236}">
              <a16:creationId xmlns:a16="http://schemas.microsoft.com/office/drawing/2014/main" id="{00000000-0008-0000-0100-0000AA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5" name="Line 171">
          <a:extLst>
            <a:ext uri="{FF2B5EF4-FFF2-40B4-BE49-F238E27FC236}">
              <a16:creationId xmlns:a16="http://schemas.microsoft.com/office/drawing/2014/main" id="{00000000-0008-0000-0100-0000AB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16" name="Line 172">
          <a:extLst>
            <a:ext uri="{FF2B5EF4-FFF2-40B4-BE49-F238E27FC236}">
              <a16:creationId xmlns:a16="http://schemas.microsoft.com/office/drawing/2014/main" id="{00000000-0008-0000-0100-0000AC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17" name="Line 173">
          <a:extLst>
            <a:ext uri="{FF2B5EF4-FFF2-40B4-BE49-F238E27FC236}">
              <a16:creationId xmlns:a16="http://schemas.microsoft.com/office/drawing/2014/main" id="{00000000-0008-0000-0100-0000AD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18" name="Line 174">
          <a:extLst>
            <a:ext uri="{FF2B5EF4-FFF2-40B4-BE49-F238E27FC236}">
              <a16:creationId xmlns:a16="http://schemas.microsoft.com/office/drawing/2014/main" id="{00000000-0008-0000-0100-0000AE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19" name="Line 175">
          <a:extLst>
            <a:ext uri="{FF2B5EF4-FFF2-40B4-BE49-F238E27FC236}">
              <a16:creationId xmlns:a16="http://schemas.microsoft.com/office/drawing/2014/main" id="{00000000-0008-0000-0100-0000AF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20" name="Line 176">
          <a:extLst>
            <a:ext uri="{FF2B5EF4-FFF2-40B4-BE49-F238E27FC236}">
              <a16:creationId xmlns:a16="http://schemas.microsoft.com/office/drawing/2014/main" id="{00000000-0008-0000-0100-0000B0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1" name="Line 177">
          <a:extLst>
            <a:ext uri="{FF2B5EF4-FFF2-40B4-BE49-F238E27FC236}">
              <a16:creationId xmlns:a16="http://schemas.microsoft.com/office/drawing/2014/main" id="{00000000-0008-0000-0100-0000B1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22" name="Line 178">
          <a:extLst>
            <a:ext uri="{FF2B5EF4-FFF2-40B4-BE49-F238E27FC236}">
              <a16:creationId xmlns:a16="http://schemas.microsoft.com/office/drawing/2014/main" id="{00000000-0008-0000-0100-0000B2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3" name="Line 179">
          <a:extLst>
            <a:ext uri="{FF2B5EF4-FFF2-40B4-BE49-F238E27FC236}">
              <a16:creationId xmlns:a16="http://schemas.microsoft.com/office/drawing/2014/main" id="{00000000-0008-0000-0100-0000B3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4" name="Line 180">
          <a:extLst>
            <a:ext uri="{FF2B5EF4-FFF2-40B4-BE49-F238E27FC236}">
              <a16:creationId xmlns:a16="http://schemas.microsoft.com/office/drawing/2014/main" id="{00000000-0008-0000-0100-0000B4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426720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5" name="Line 181">
          <a:extLst>
            <a:ext uri="{FF2B5EF4-FFF2-40B4-BE49-F238E27FC236}">
              <a16:creationId xmlns:a16="http://schemas.microsoft.com/office/drawing/2014/main" id="{00000000-0008-0000-0100-0000B5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26" name="Line 182">
          <a:extLst>
            <a:ext uri="{FF2B5EF4-FFF2-40B4-BE49-F238E27FC236}">
              <a16:creationId xmlns:a16="http://schemas.microsoft.com/office/drawing/2014/main" id="{00000000-0008-0000-0100-0000B6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449580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7" name="Line 183">
          <a:extLst>
            <a:ext uri="{FF2B5EF4-FFF2-40B4-BE49-F238E27FC236}">
              <a16:creationId xmlns:a16="http://schemas.microsoft.com/office/drawing/2014/main" id="{00000000-0008-0000-0100-0000B7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8" name="Line 184">
          <a:extLst>
            <a:ext uri="{FF2B5EF4-FFF2-40B4-BE49-F238E27FC236}">
              <a16:creationId xmlns:a16="http://schemas.microsoft.com/office/drawing/2014/main" id="{00000000-0008-0000-0100-0000B8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266700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29" name="Line 185">
          <a:extLst>
            <a:ext uri="{FF2B5EF4-FFF2-40B4-BE49-F238E27FC236}">
              <a16:creationId xmlns:a16="http://schemas.microsoft.com/office/drawing/2014/main" id="{00000000-0008-0000-0100-0000B9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30" name="Line 186">
          <a:extLst>
            <a:ext uri="{FF2B5EF4-FFF2-40B4-BE49-F238E27FC236}">
              <a16:creationId xmlns:a16="http://schemas.microsoft.com/office/drawing/2014/main" id="{00000000-0008-0000-0100-0000BA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31" name="Line 187">
          <a:extLst>
            <a:ext uri="{FF2B5EF4-FFF2-40B4-BE49-F238E27FC236}">
              <a16:creationId xmlns:a16="http://schemas.microsoft.com/office/drawing/2014/main" id="{00000000-0008-0000-0100-0000BB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350520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32" name="Line 188">
          <a:extLst>
            <a:ext uri="{FF2B5EF4-FFF2-40B4-BE49-F238E27FC236}">
              <a16:creationId xmlns:a16="http://schemas.microsoft.com/office/drawing/2014/main" id="{00000000-0008-0000-0100-0000BC180000}"/>
            </a:ext>
          </a:extLst>
        </xdr:cNvPr>
        <xdr:cNvSpPr>
          <a:spLocks noChangeShapeType="1"/>
        </xdr:cNvSpPr>
      </xdr:nvSpPr>
      <xdr:spPr bwMode="auto">
        <a:xfrm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167640</xdr:colOff>
      <xdr:row>24</xdr:row>
      <xdr:rowOff>0</xdr:rowOff>
    </xdr:from>
    <xdr:to>
      <xdr:col>0</xdr:col>
      <xdr:colOff>167640</xdr:colOff>
      <xdr:row>24</xdr:row>
      <xdr:rowOff>0</xdr:rowOff>
    </xdr:to>
    <xdr:sp macro="" textlink="">
      <xdr:nvSpPr>
        <xdr:cNvPr id="6333" name="Line 189">
          <a:extLst>
            <a:ext uri="{FF2B5EF4-FFF2-40B4-BE49-F238E27FC236}">
              <a16:creationId xmlns:a16="http://schemas.microsoft.com/office/drawing/2014/main" id="{00000000-0008-0000-0100-0000BD180000}"/>
            </a:ext>
          </a:extLst>
        </xdr:cNvPr>
        <xdr:cNvSpPr>
          <a:spLocks noChangeShapeType="1"/>
        </xdr:cNvSpPr>
      </xdr:nvSpPr>
      <xdr:spPr bwMode="auto">
        <a:xfrm>
          <a:off x="1676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243840</xdr:colOff>
      <xdr:row>24</xdr:row>
      <xdr:rowOff>0</xdr:rowOff>
    </xdr:from>
    <xdr:to>
      <xdr:col>0</xdr:col>
      <xdr:colOff>243840</xdr:colOff>
      <xdr:row>24</xdr:row>
      <xdr:rowOff>0</xdr:rowOff>
    </xdr:to>
    <xdr:sp macro="" textlink="">
      <xdr:nvSpPr>
        <xdr:cNvPr id="6334" name="Line 190">
          <a:extLst>
            <a:ext uri="{FF2B5EF4-FFF2-40B4-BE49-F238E27FC236}">
              <a16:creationId xmlns:a16="http://schemas.microsoft.com/office/drawing/2014/main" id="{00000000-0008-0000-0100-0000BE180000}"/>
            </a:ext>
          </a:extLst>
        </xdr:cNvPr>
        <xdr:cNvSpPr>
          <a:spLocks noChangeShapeType="1"/>
        </xdr:cNvSpPr>
      </xdr:nvSpPr>
      <xdr:spPr bwMode="auto">
        <a:xfrm>
          <a:off x="24384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35" name="Line 191">
          <a:extLst>
            <a:ext uri="{FF2B5EF4-FFF2-40B4-BE49-F238E27FC236}">
              <a16:creationId xmlns:a16="http://schemas.microsoft.com/office/drawing/2014/main" id="{00000000-0008-0000-0100-0000BF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36" name="Line 192">
          <a:extLst>
            <a:ext uri="{FF2B5EF4-FFF2-40B4-BE49-F238E27FC236}">
              <a16:creationId xmlns:a16="http://schemas.microsoft.com/office/drawing/2014/main" id="{00000000-0008-0000-0100-0000C0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457200</xdr:colOff>
      <xdr:row>24</xdr:row>
      <xdr:rowOff>0</xdr:rowOff>
    </xdr:from>
    <xdr:to>
      <xdr:col>0</xdr:col>
      <xdr:colOff>259080</xdr:colOff>
      <xdr:row>24</xdr:row>
      <xdr:rowOff>0</xdr:rowOff>
    </xdr:to>
    <xdr:sp macro="" textlink="">
      <xdr:nvSpPr>
        <xdr:cNvPr id="6337" name="Line 193">
          <a:extLst>
            <a:ext uri="{FF2B5EF4-FFF2-40B4-BE49-F238E27FC236}">
              <a16:creationId xmlns:a16="http://schemas.microsoft.com/office/drawing/2014/main" id="{00000000-0008-0000-0100-0000C1180000}"/>
            </a:ext>
          </a:extLst>
        </xdr:cNvPr>
        <xdr:cNvSpPr>
          <a:spLocks noChangeShapeType="1"/>
        </xdr:cNvSpPr>
      </xdr:nvSpPr>
      <xdr:spPr bwMode="auto">
        <a:xfrm flipH="1">
          <a:off x="25908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236220</xdr:colOff>
      <xdr:row>24</xdr:row>
      <xdr:rowOff>0</xdr:rowOff>
    </xdr:from>
    <xdr:to>
      <xdr:col>0</xdr:col>
      <xdr:colOff>236220</xdr:colOff>
      <xdr:row>24</xdr:row>
      <xdr:rowOff>0</xdr:rowOff>
    </xdr:to>
    <xdr:sp macro="" textlink="">
      <xdr:nvSpPr>
        <xdr:cNvPr id="6338" name="Line 194">
          <a:extLst>
            <a:ext uri="{FF2B5EF4-FFF2-40B4-BE49-F238E27FC236}">
              <a16:creationId xmlns:a16="http://schemas.microsoft.com/office/drawing/2014/main" id="{00000000-0008-0000-0100-0000C2180000}"/>
            </a:ext>
          </a:extLst>
        </xdr:cNvPr>
        <xdr:cNvSpPr>
          <a:spLocks noChangeShapeType="1"/>
        </xdr:cNvSpPr>
      </xdr:nvSpPr>
      <xdr:spPr bwMode="auto">
        <a:xfrm>
          <a:off x="236220" y="45110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13</xdr:col>
      <xdr:colOff>0</xdr:colOff>
      <xdr:row>24</xdr:row>
      <xdr:rowOff>0</xdr:rowOff>
    </xdr:from>
    <xdr:ext cx="76200" cy="198120"/>
    <xdr:sp macro="" textlink="">
      <xdr:nvSpPr>
        <xdr:cNvPr id="6339" name="Text Box 195">
          <a:extLst>
            <a:ext uri="{FF2B5EF4-FFF2-40B4-BE49-F238E27FC236}">
              <a16:creationId xmlns:a16="http://schemas.microsoft.com/office/drawing/2014/main" id="{00000000-0008-0000-0100-0000C3180000}"/>
            </a:ext>
          </a:extLst>
        </xdr:cNvPr>
        <xdr:cNvSpPr txBox="1">
          <a:spLocks noChangeArrowheads="1"/>
        </xdr:cNvSpPr>
      </xdr:nvSpPr>
      <xdr:spPr bwMode="auto">
        <a:xfrm>
          <a:off x="4251960" y="451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24</xdr:row>
      <xdr:rowOff>0</xdr:rowOff>
    </xdr:from>
    <xdr:ext cx="76200" cy="198120"/>
    <xdr:sp macro="" textlink="">
      <xdr:nvSpPr>
        <xdr:cNvPr id="6340" name="Text Box 196">
          <a:extLst>
            <a:ext uri="{FF2B5EF4-FFF2-40B4-BE49-F238E27FC236}">
              <a16:creationId xmlns:a16="http://schemas.microsoft.com/office/drawing/2014/main" id="{00000000-0008-0000-0100-0000C4180000}"/>
            </a:ext>
          </a:extLst>
        </xdr:cNvPr>
        <xdr:cNvSpPr txBox="1">
          <a:spLocks noChangeArrowheads="1"/>
        </xdr:cNvSpPr>
      </xdr:nvSpPr>
      <xdr:spPr bwMode="auto">
        <a:xfrm>
          <a:off x="4251960" y="45110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4</xdr:row>
      <xdr:rowOff>0</xdr:rowOff>
    </xdr:from>
    <xdr:ext cx="76200" cy="198120"/>
    <xdr:sp macro="" textlink="">
      <xdr:nvSpPr>
        <xdr:cNvPr id="6341" name="Text Box 197">
          <a:extLst>
            <a:ext uri="{FF2B5EF4-FFF2-40B4-BE49-F238E27FC236}">
              <a16:creationId xmlns:a16="http://schemas.microsoft.com/office/drawing/2014/main" id="{00000000-0008-0000-0100-0000C5180000}"/>
            </a:ext>
          </a:extLst>
        </xdr:cNvPr>
        <xdr:cNvSpPr txBox="1">
          <a:spLocks noChangeArrowheads="1"/>
        </xdr:cNvSpPr>
      </xdr:nvSpPr>
      <xdr:spPr bwMode="auto">
        <a:xfrm>
          <a:off x="42519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7</xdr:row>
      <xdr:rowOff>0</xdr:rowOff>
    </xdr:from>
    <xdr:ext cx="76200" cy="198120"/>
    <xdr:sp macro="" textlink="">
      <xdr:nvSpPr>
        <xdr:cNvPr id="6342" name="Text Box 198">
          <a:extLst>
            <a:ext uri="{FF2B5EF4-FFF2-40B4-BE49-F238E27FC236}">
              <a16:creationId xmlns:a16="http://schemas.microsoft.com/office/drawing/2014/main" id="{00000000-0008-0000-0100-0000C6180000}"/>
            </a:ext>
          </a:extLst>
        </xdr:cNvPr>
        <xdr:cNvSpPr txBox="1">
          <a:spLocks noChangeArrowheads="1"/>
        </xdr:cNvSpPr>
      </xdr:nvSpPr>
      <xdr:spPr bwMode="auto">
        <a:xfrm>
          <a:off x="425196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114300</xdr:colOff>
      <xdr:row>2</xdr:row>
      <xdr:rowOff>0</xdr:rowOff>
    </xdr:from>
    <xdr:ext cx="76200" cy="198120"/>
    <xdr:sp macro="" textlink="">
      <xdr:nvSpPr>
        <xdr:cNvPr id="6343" name="Text Box 199">
          <a:extLst>
            <a:ext uri="{FF2B5EF4-FFF2-40B4-BE49-F238E27FC236}">
              <a16:creationId xmlns:a16="http://schemas.microsoft.com/office/drawing/2014/main" id="{00000000-0008-0000-0100-0000C7180000}"/>
            </a:ext>
          </a:extLst>
        </xdr:cNvPr>
        <xdr:cNvSpPr txBox="1">
          <a:spLocks noChangeArrowheads="1"/>
        </xdr:cNvSpPr>
      </xdr:nvSpPr>
      <xdr:spPr bwMode="auto">
        <a:xfrm>
          <a:off x="1516380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114300</xdr:colOff>
      <xdr:row>2</xdr:row>
      <xdr:rowOff>0</xdr:rowOff>
    </xdr:from>
    <xdr:ext cx="76200" cy="198120"/>
    <xdr:sp macro="" textlink="">
      <xdr:nvSpPr>
        <xdr:cNvPr id="6344" name="Text Box 200">
          <a:extLst>
            <a:ext uri="{FF2B5EF4-FFF2-40B4-BE49-F238E27FC236}">
              <a16:creationId xmlns:a16="http://schemas.microsoft.com/office/drawing/2014/main" id="{00000000-0008-0000-0100-0000C8180000}"/>
            </a:ext>
          </a:extLst>
        </xdr:cNvPr>
        <xdr:cNvSpPr txBox="1">
          <a:spLocks noChangeArrowheads="1"/>
        </xdr:cNvSpPr>
      </xdr:nvSpPr>
      <xdr:spPr bwMode="auto">
        <a:xfrm>
          <a:off x="1516380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114300</xdr:colOff>
      <xdr:row>7</xdr:row>
      <xdr:rowOff>0</xdr:rowOff>
    </xdr:from>
    <xdr:ext cx="76200" cy="198120"/>
    <xdr:sp macro="" textlink="">
      <xdr:nvSpPr>
        <xdr:cNvPr id="6345" name="Text Box 201">
          <a:extLst>
            <a:ext uri="{FF2B5EF4-FFF2-40B4-BE49-F238E27FC236}">
              <a16:creationId xmlns:a16="http://schemas.microsoft.com/office/drawing/2014/main" id="{00000000-0008-0000-0100-0000C9180000}"/>
            </a:ext>
          </a:extLst>
        </xdr:cNvPr>
        <xdr:cNvSpPr txBox="1">
          <a:spLocks noChangeArrowheads="1"/>
        </xdr:cNvSpPr>
      </xdr:nvSpPr>
      <xdr:spPr bwMode="auto">
        <a:xfrm>
          <a:off x="1551432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114300</xdr:colOff>
      <xdr:row>4</xdr:row>
      <xdr:rowOff>0</xdr:rowOff>
    </xdr:from>
    <xdr:ext cx="76200" cy="198120"/>
    <xdr:sp macro="" textlink="">
      <xdr:nvSpPr>
        <xdr:cNvPr id="6346" name="Text Box 202">
          <a:extLst>
            <a:ext uri="{FF2B5EF4-FFF2-40B4-BE49-F238E27FC236}">
              <a16:creationId xmlns:a16="http://schemas.microsoft.com/office/drawing/2014/main" id="{00000000-0008-0000-0100-0000CA180000}"/>
            </a:ext>
          </a:extLst>
        </xdr:cNvPr>
        <xdr:cNvSpPr txBox="1">
          <a:spLocks noChangeArrowheads="1"/>
        </xdr:cNvSpPr>
      </xdr:nvSpPr>
      <xdr:spPr bwMode="auto">
        <a:xfrm>
          <a:off x="1551432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114300</xdr:colOff>
      <xdr:row>4</xdr:row>
      <xdr:rowOff>0</xdr:rowOff>
    </xdr:from>
    <xdr:ext cx="76200" cy="198120"/>
    <xdr:sp macro="" textlink="">
      <xdr:nvSpPr>
        <xdr:cNvPr id="6347" name="Text Box 203">
          <a:extLst>
            <a:ext uri="{FF2B5EF4-FFF2-40B4-BE49-F238E27FC236}">
              <a16:creationId xmlns:a16="http://schemas.microsoft.com/office/drawing/2014/main" id="{00000000-0008-0000-0100-0000CB180000}"/>
            </a:ext>
          </a:extLst>
        </xdr:cNvPr>
        <xdr:cNvSpPr txBox="1">
          <a:spLocks noChangeArrowheads="1"/>
        </xdr:cNvSpPr>
      </xdr:nvSpPr>
      <xdr:spPr bwMode="auto">
        <a:xfrm>
          <a:off x="1656588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48</xdr:col>
      <xdr:colOff>114300</xdr:colOff>
      <xdr:row>7</xdr:row>
      <xdr:rowOff>0</xdr:rowOff>
    </xdr:from>
    <xdr:ext cx="76200" cy="198120"/>
    <xdr:sp macro="" textlink="">
      <xdr:nvSpPr>
        <xdr:cNvPr id="6348" name="Text Box 204">
          <a:extLst>
            <a:ext uri="{FF2B5EF4-FFF2-40B4-BE49-F238E27FC236}">
              <a16:creationId xmlns:a16="http://schemas.microsoft.com/office/drawing/2014/main" id="{00000000-0008-0000-0100-0000CC180000}"/>
            </a:ext>
          </a:extLst>
        </xdr:cNvPr>
        <xdr:cNvSpPr txBox="1">
          <a:spLocks noChangeArrowheads="1"/>
        </xdr:cNvSpPr>
      </xdr:nvSpPr>
      <xdr:spPr bwMode="auto">
        <a:xfrm>
          <a:off x="1656588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114300</xdr:colOff>
      <xdr:row>2</xdr:row>
      <xdr:rowOff>0</xdr:rowOff>
    </xdr:from>
    <xdr:ext cx="76200" cy="198120"/>
    <xdr:sp macro="" textlink="">
      <xdr:nvSpPr>
        <xdr:cNvPr id="6349" name="Text Box 205">
          <a:extLst>
            <a:ext uri="{FF2B5EF4-FFF2-40B4-BE49-F238E27FC236}">
              <a16:creationId xmlns:a16="http://schemas.microsoft.com/office/drawing/2014/main" id="{00000000-0008-0000-0100-0000CD180000}"/>
            </a:ext>
          </a:extLst>
        </xdr:cNvPr>
        <xdr:cNvSpPr txBox="1">
          <a:spLocks noChangeArrowheads="1"/>
        </xdr:cNvSpPr>
      </xdr:nvSpPr>
      <xdr:spPr bwMode="auto">
        <a:xfrm>
          <a:off x="29946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114300</xdr:colOff>
      <xdr:row>2</xdr:row>
      <xdr:rowOff>0</xdr:rowOff>
    </xdr:from>
    <xdr:ext cx="76200" cy="198120"/>
    <xdr:sp macro="" textlink="">
      <xdr:nvSpPr>
        <xdr:cNvPr id="6350" name="Text Box 206">
          <a:extLst>
            <a:ext uri="{FF2B5EF4-FFF2-40B4-BE49-F238E27FC236}">
              <a16:creationId xmlns:a16="http://schemas.microsoft.com/office/drawing/2014/main" id="{00000000-0008-0000-0100-0000CE180000}"/>
            </a:ext>
          </a:extLst>
        </xdr:cNvPr>
        <xdr:cNvSpPr txBox="1">
          <a:spLocks noChangeArrowheads="1"/>
        </xdr:cNvSpPr>
      </xdr:nvSpPr>
      <xdr:spPr bwMode="auto">
        <a:xfrm>
          <a:off x="2994660" y="3429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114300</xdr:colOff>
      <xdr:row>4</xdr:row>
      <xdr:rowOff>0</xdr:rowOff>
    </xdr:from>
    <xdr:ext cx="76200" cy="198120"/>
    <xdr:sp macro="" textlink="">
      <xdr:nvSpPr>
        <xdr:cNvPr id="6352" name="Text Box 208">
          <a:extLst>
            <a:ext uri="{FF2B5EF4-FFF2-40B4-BE49-F238E27FC236}">
              <a16:creationId xmlns:a16="http://schemas.microsoft.com/office/drawing/2014/main" id="{00000000-0008-0000-0100-0000D0180000}"/>
            </a:ext>
          </a:extLst>
        </xdr:cNvPr>
        <xdr:cNvSpPr txBox="1">
          <a:spLocks noChangeArrowheads="1"/>
        </xdr:cNvSpPr>
      </xdr:nvSpPr>
      <xdr:spPr bwMode="auto">
        <a:xfrm>
          <a:off x="33375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4</xdr:row>
      <xdr:rowOff>0</xdr:rowOff>
    </xdr:from>
    <xdr:ext cx="76200" cy="198120"/>
    <xdr:sp macro="" textlink="">
      <xdr:nvSpPr>
        <xdr:cNvPr id="6353" name="Text Box 209">
          <a:extLst>
            <a:ext uri="{FF2B5EF4-FFF2-40B4-BE49-F238E27FC236}">
              <a16:creationId xmlns:a16="http://schemas.microsoft.com/office/drawing/2014/main" id="{00000000-0008-0000-0100-0000D1180000}"/>
            </a:ext>
          </a:extLst>
        </xdr:cNvPr>
        <xdr:cNvSpPr txBox="1">
          <a:spLocks noChangeArrowheads="1"/>
        </xdr:cNvSpPr>
      </xdr:nvSpPr>
      <xdr:spPr bwMode="auto">
        <a:xfrm>
          <a:off x="4251960" y="8458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13</xdr:col>
      <xdr:colOff>0</xdr:colOff>
      <xdr:row>7</xdr:row>
      <xdr:rowOff>0</xdr:rowOff>
    </xdr:from>
    <xdr:ext cx="76200" cy="198120"/>
    <xdr:sp macro="" textlink="">
      <xdr:nvSpPr>
        <xdr:cNvPr id="6354" name="Text Box 210">
          <a:extLst>
            <a:ext uri="{FF2B5EF4-FFF2-40B4-BE49-F238E27FC236}">
              <a16:creationId xmlns:a16="http://schemas.microsoft.com/office/drawing/2014/main" id="{00000000-0008-0000-0100-0000D2180000}"/>
            </a:ext>
          </a:extLst>
        </xdr:cNvPr>
        <xdr:cNvSpPr txBox="1">
          <a:spLocks noChangeArrowheads="1"/>
        </xdr:cNvSpPr>
      </xdr:nvSpPr>
      <xdr:spPr bwMode="auto">
        <a:xfrm>
          <a:off x="4251960" y="14097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0</xdr:row>
      <xdr:rowOff>0</xdr:rowOff>
    </xdr:from>
    <xdr:ext cx="76200" cy="198120"/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SpPr txBox="1">
          <a:spLocks noChangeArrowheads="1"/>
        </xdr:cNvSpPr>
      </xdr:nvSpPr>
      <xdr:spPr bwMode="auto">
        <a:xfrm>
          <a:off x="3855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76200" cy="198120"/>
    <xdr:sp macro="" textlink="">
      <xdr:nvSpPr>
        <xdr:cNvPr id="5122" name="Text Box 2">
          <a:extLst>
            <a:ext uri="{FF2B5EF4-FFF2-40B4-BE49-F238E27FC236}">
              <a16:creationId xmlns:a16="http://schemas.microsoft.com/office/drawing/2014/main" id="{00000000-0008-0000-0200-000002140000}"/>
            </a:ext>
          </a:extLst>
        </xdr:cNvPr>
        <xdr:cNvSpPr txBox="1">
          <a:spLocks noChangeArrowheads="1"/>
        </xdr:cNvSpPr>
      </xdr:nvSpPr>
      <xdr:spPr bwMode="auto">
        <a:xfrm>
          <a:off x="3855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0</xdr:row>
      <xdr:rowOff>0</xdr:rowOff>
    </xdr:from>
    <xdr:ext cx="76200" cy="198120"/>
    <xdr:sp macro="" textlink="">
      <xdr:nvSpPr>
        <xdr:cNvPr id="5123" name="Text Box 3">
          <a:extLst>
            <a:ext uri="{FF2B5EF4-FFF2-40B4-BE49-F238E27FC236}">
              <a16:creationId xmlns:a16="http://schemas.microsoft.com/office/drawing/2014/main" id="{00000000-0008-0000-0200-000003140000}"/>
            </a:ext>
          </a:extLst>
        </xdr:cNvPr>
        <xdr:cNvSpPr txBox="1">
          <a:spLocks noChangeArrowheads="1"/>
        </xdr:cNvSpPr>
      </xdr:nvSpPr>
      <xdr:spPr bwMode="auto">
        <a:xfrm>
          <a:off x="385572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68580</xdr:colOff>
      <xdr:row>0</xdr:row>
      <xdr:rowOff>0</xdr:rowOff>
    </xdr:from>
    <xdr:ext cx="76200" cy="198120"/>
    <xdr:sp macro="" textlink="">
      <xdr:nvSpPr>
        <xdr:cNvPr id="5124" name="Text Box 4">
          <a:extLst>
            <a:ext uri="{FF2B5EF4-FFF2-40B4-BE49-F238E27FC236}">
              <a16:creationId xmlns:a16="http://schemas.microsoft.com/office/drawing/2014/main" id="{00000000-0008-0000-0200-000004140000}"/>
            </a:ext>
          </a:extLst>
        </xdr:cNvPr>
        <xdr:cNvSpPr txBox="1">
          <a:spLocks noChangeArrowheads="1"/>
        </xdr:cNvSpPr>
      </xdr:nvSpPr>
      <xdr:spPr bwMode="auto">
        <a:xfrm>
          <a:off x="287274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114300</xdr:colOff>
      <xdr:row>0</xdr:row>
      <xdr:rowOff>0</xdr:rowOff>
    </xdr:from>
    <xdr:ext cx="76200" cy="198120"/>
    <xdr:sp macro="" textlink="">
      <xdr:nvSpPr>
        <xdr:cNvPr id="5125" name="Text Box 5">
          <a:extLst>
            <a:ext uri="{FF2B5EF4-FFF2-40B4-BE49-F238E27FC236}">
              <a16:creationId xmlns:a16="http://schemas.microsoft.com/office/drawing/2014/main" id="{00000000-0008-0000-0200-000005140000}"/>
            </a:ext>
          </a:extLst>
        </xdr:cNvPr>
        <xdr:cNvSpPr txBox="1">
          <a:spLocks noChangeArrowheads="1"/>
        </xdr:cNvSpPr>
      </xdr:nvSpPr>
      <xdr:spPr bwMode="auto">
        <a:xfrm>
          <a:off x="32689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129540</xdr:colOff>
      <xdr:row>12</xdr:row>
      <xdr:rowOff>0</xdr:rowOff>
    </xdr:from>
    <xdr:to>
      <xdr:col>3</xdr:col>
      <xdr:colOff>266700</xdr:colOff>
      <xdr:row>13</xdr:row>
      <xdr:rowOff>45720</xdr:rowOff>
    </xdr:to>
    <xdr:sp macro="" textlink="">
      <xdr:nvSpPr>
        <xdr:cNvPr id="5126" name="Text Box 6">
          <a:extLst>
            <a:ext uri="{FF2B5EF4-FFF2-40B4-BE49-F238E27FC236}">
              <a16:creationId xmlns:a16="http://schemas.microsoft.com/office/drawing/2014/main" id="{00000000-0008-0000-0200-000006140000}"/>
            </a:ext>
          </a:extLst>
        </xdr:cNvPr>
        <xdr:cNvSpPr txBox="1">
          <a:spLocks noChangeArrowheads="1"/>
        </xdr:cNvSpPr>
      </xdr:nvSpPr>
      <xdr:spPr bwMode="auto">
        <a:xfrm>
          <a:off x="1181100" y="2308860"/>
          <a:ext cx="13716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68580</xdr:colOff>
      <xdr:row>12</xdr:row>
      <xdr:rowOff>0</xdr:rowOff>
    </xdr:from>
    <xdr:ext cx="76200" cy="198120"/>
    <xdr:sp macro="" textlink="">
      <xdr:nvSpPr>
        <xdr:cNvPr id="5127" name="Text Box 7">
          <a:extLst>
            <a:ext uri="{FF2B5EF4-FFF2-40B4-BE49-F238E27FC236}">
              <a16:creationId xmlns:a16="http://schemas.microsoft.com/office/drawing/2014/main" id="{00000000-0008-0000-0200-000007140000}"/>
            </a:ext>
          </a:extLst>
        </xdr:cNvPr>
        <xdr:cNvSpPr txBox="1">
          <a:spLocks noChangeArrowheads="1"/>
        </xdr:cNvSpPr>
      </xdr:nvSpPr>
      <xdr:spPr bwMode="auto">
        <a:xfrm>
          <a:off x="217170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137160</xdr:colOff>
      <xdr:row>12</xdr:row>
      <xdr:rowOff>0</xdr:rowOff>
    </xdr:from>
    <xdr:ext cx="76200" cy="198120"/>
    <xdr:sp macro="" textlink="">
      <xdr:nvSpPr>
        <xdr:cNvPr id="5162" name="Text Box 42">
          <a:extLst>
            <a:ext uri="{FF2B5EF4-FFF2-40B4-BE49-F238E27FC236}">
              <a16:creationId xmlns:a16="http://schemas.microsoft.com/office/drawing/2014/main" id="{00000000-0008-0000-0200-00002A140000}"/>
            </a:ext>
          </a:extLst>
        </xdr:cNvPr>
        <xdr:cNvSpPr txBox="1">
          <a:spLocks noChangeArrowheads="1"/>
        </xdr:cNvSpPr>
      </xdr:nvSpPr>
      <xdr:spPr bwMode="auto">
        <a:xfrm>
          <a:off x="364236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12</xdr:row>
      <xdr:rowOff>0</xdr:rowOff>
    </xdr:from>
    <xdr:ext cx="76200" cy="198120"/>
    <xdr:sp macro="" textlink="">
      <xdr:nvSpPr>
        <xdr:cNvPr id="5169" name="Text Box 49">
          <a:extLst>
            <a:ext uri="{FF2B5EF4-FFF2-40B4-BE49-F238E27FC236}">
              <a16:creationId xmlns:a16="http://schemas.microsoft.com/office/drawing/2014/main" id="{00000000-0008-0000-0200-000031140000}"/>
            </a:ext>
          </a:extLst>
        </xdr:cNvPr>
        <xdr:cNvSpPr txBox="1">
          <a:spLocks noChangeArrowheads="1"/>
        </xdr:cNvSpPr>
      </xdr:nvSpPr>
      <xdr:spPr bwMode="auto">
        <a:xfrm>
          <a:off x="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304800</xdr:colOff>
      <xdr:row>12</xdr:row>
      <xdr:rowOff>0</xdr:rowOff>
    </xdr:from>
    <xdr:ext cx="76200" cy="198120"/>
    <xdr:sp macro="" textlink="">
      <xdr:nvSpPr>
        <xdr:cNvPr id="5170" name="Text Box 50">
          <a:extLst>
            <a:ext uri="{FF2B5EF4-FFF2-40B4-BE49-F238E27FC236}">
              <a16:creationId xmlns:a16="http://schemas.microsoft.com/office/drawing/2014/main" id="{00000000-0008-0000-0200-000032140000}"/>
            </a:ext>
          </a:extLst>
        </xdr:cNvPr>
        <xdr:cNvSpPr txBox="1">
          <a:spLocks noChangeArrowheads="1"/>
        </xdr:cNvSpPr>
      </xdr:nvSpPr>
      <xdr:spPr bwMode="auto">
        <a:xfrm>
          <a:off x="135636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12</xdr:row>
      <xdr:rowOff>0</xdr:rowOff>
    </xdr:from>
    <xdr:ext cx="76200" cy="198120"/>
    <xdr:sp macro="" textlink="">
      <xdr:nvSpPr>
        <xdr:cNvPr id="5190" name="Text Box 70">
          <a:extLst>
            <a:ext uri="{FF2B5EF4-FFF2-40B4-BE49-F238E27FC236}">
              <a16:creationId xmlns:a16="http://schemas.microsoft.com/office/drawing/2014/main" id="{00000000-0008-0000-0200-000046140000}"/>
            </a:ext>
          </a:extLst>
        </xdr:cNvPr>
        <xdr:cNvSpPr txBox="1">
          <a:spLocks noChangeArrowheads="1"/>
        </xdr:cNvSpPr>
      </xdr:nvSpPr>
      <xdr:spPr bwMode="auto">
        <a:xfrm>
          <a:off x="217170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12</xdr:row>
      <xdr:rowOff>0</xdr:rowOff>
    </xdr:from>
    <xdr:ext cx="76200" cy="198120"/>
    <xdr:sp macro="" textlink="">
      <xdr:nvSpPr>
        <xdr:cNvPr id="5199" name="Text Box 79">
          <a:extLst>
            <a:ext uri="{FF2B5EF4-FFF2-40B4-BE49-F238E27FC236}">
              <a16:creationId xmlns:a16="http://schemas.microsoft.com/office/drawing/2014/main" id="{00000000-0008-0000-0200-00004F140000}"/>
            </a:ext>
          </a:extLst>
        </xdr:cNvPr>
        <xdr:cNvSpPr txBox="1">
          <a:spLocks noChangeArrowheads="1"/>
        </xdr:cNvSpPr>
      </xdr:nvSpPr>
      <xdr:spPr bwMode="auto">
        <a:xfrm>
          <a:off x="217170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137160</xdr:colOff>
      <xdr:row>12</xdr:row>
      <xdr:rowOff>0</xdr:rowOff>
    </xdr:from>
    <xdr:ext cx="76200" cy="198120"/>
    <xdr:sp macro="" textlink="">
      <xdr:nvSpPr>
        <xdr:cNvPr id="5308" name="Text Box 188">
          <a:extLst>
            <a:ext uri="{FF2B5EF4-FFF2-40B4-BE49-F238E27FC236}">
              <a16:creationId xmlns:a16="http://schemas.microsoft.com/office/drawing/2014/main" id="{00000000-0008-0000-0200-0000BC140000}"/>
            </a:ext>
          </a:extLst>
        </xdr:cNvPr>
        <xdr:cNvSpPr txBox="1">
          <a:spLocks noChangeArrowheads="1"/>
        </xdr:cNvSpPr>
      </xdr:nvSpPr>
      <xdr:spPr bwMode="auto">
        <a:xfrm>
          <a:off x="3642360" y="2308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137160</xdr:colOff>
          <xdr:row>4</xdr:row>
          <xdr:rowOff>60960</xdr:rowOff>
        </xdr:from>
        <xdr:to>
          <xdr:col>2</xdr:col>
          <xdr:colOff>289560</xdr:colOff>
          <xdr:row>8</xdr:row>
          <xdr:rowOff>76200</xdr:rowOff>
        </xdr:to>
        <xdr:sp macro="" textlink="">
          <xdr:nvSpPr>
            <xdr:cNvPr id="5400" name="Object 280" hidden="1">
              <a:extLst>
                <a:ext uri="{63B3BB69-23CF-44E3-9099-C40C66FF867C}">
                  <a14:compatExt spid="_x0000_s5400"/>
                </a:ext>
                <a:ext uri="{FF2B5EF4-FFF2-40B4-BE49-F238E27FC236}">
                  <a16:creationId xmlns:a16="http://schemas.microsoft.com/office/drawing/2014/main" id="{00000000-0008-0000-0200-000018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129540</xdr:colOff>
      <xdr:row>9</xdr:row>
      <xdr:rowOff>106680</xdr:rowOff>
    </xdr:from>
    <xdr:to>
      <xdr:col>4</xdr:col>
      <xdr:colOff>266700</xdr:colOff>
      <xdr:row>10</xdr:row>
      <xdr:rowOff>152400</xdr:rowOff>
    </xdr:to>
    <xdr:sp macro="" textlink="">
      <xdr:nvSpPr>
        <xdr:cNvPr id="5401" name="Text Box 281">
          <a:extLst>
            <a:ext uri="{FF2B5EF4-FFF2-40B4-BE49-F238E27FC236}">
              <a16:creationId xmlns:a16="http://schemas.microsoft.com/office/drawing/2014/main" id="{00000000-0008-0000-0200-000019150000}"/>
            </a:ext>
          </a:extLst>
        </xdr:cNvPr>
        <xdr:cNvSpPr txBox="1">
          <a:spLocks noChangeArrowheads="1"/>
        </xdr:cNvSpPr>
      </xdr:nvSpPr>
      <xdr:spPr bwMode="auto">
        <a:xfrm>
          <a:off x="1531620" y="1905000"/>
          <a:ext cx="13716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9</xdr:col>
      <xdr:colOff>68580</xdr:colOff>
      <xdr:row>10</xdr:row>
      <xdr:rowOff>0</xdr:rowOff>
    </xdr:from>
    <xdr:ext cx="76200" cy="198120"/>
    <xdr:sp macro="" textlink="">
      <xdr:nvSpPr>
        <xdr:cNvPr id="5402" name="Text Box 282">
          <a:extLst>
            <a:ext uri="{FF2B5EF4-FFF2-40B4-BE49-F238E27FC236}">
              <a16:creationId xmlns:a16="http://schemas.microsoft.com/office/drawing/2014/main" id="{00000000-0008-0000-0200-00001A150000}"/>
            </a:ext>
          </a:extLst>
        </xdr:cNvPr>
        <xdr:cNvSpPr txBox="1">
          <a:spLocks noChangeArrowheads="1"/>
        </xdr:cNvSpPr>
      </xdr:nvSpPr>
      <xdr:spPr bwMode="auto">
        <a:xfrm>
          <a:off x="322326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76200" cy="198120"/>
    <xdr:sp macro="" textlink="">
      <xdr:nvSpPr>
        <xdr:cNvPr id="5404" name="Text Box 284">
          <a:extLst>
            <a:ext uri="{FF2B5EF4-FFF2-40B4-BE49-F238E27FC236}">
              <a16:creationId xmlns:a16="http://schemas.microsoft.com/office/drawing/2014/main" id="{00000000-0008-0000-0200-00001C150000}"/>
            </a:ext>
          </a:extLst>
        </xdr:cNvPr>
        <xdr:cNvSpPr txBox="1">
          <a:spLocks noChangeArrowheads="1"/>
        </xdr:cNvSpPr>
      </xdr:nvSpPr>
      <xdr:spPr bwMode="auto">
        <a:xfrm>
          <a:off x="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304800</xdr:colOff>
      <xdr:row>10</xdr:row>
      <xdr:rowOff>0</xdr:rowOff>
    </xdr:from>
    <xdr:ext cx="76200" cy="198120"/>
    <xdr:sp macro="" textlink="">
      <xdr:nvSpPr>
        <xdr:cNvPr id="5405" name="Text Box 285">
          <a:extLst>
            <a:ext uri="{FF2B5EF4-FFF2-40B4-BE49-F238E27FC236}">
              <a16:creationId xmlns:a16="http://schemas.microsoft.com/office/drawing/2014/main" id="{00000000-0008-0000-0200-00001D150000}"/>
            </a:ext>
          </a:extLst>
        </xdr:cNvPr>
        <xdr:cNvSpPr txBox="1">
          <a:spLocks noChangeArrowheads="1"/>
        </xdr:cNvSpPr>
      </xdr:nvSpPr>
      <xdr:spPr bwMode="auto">
        <a:xfrm>
          <a:off x="24079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10</xdr:row>
      <xdr:rowOff>0</xdr:rowOff>
    </xdr:from>
    <xdr:ext cx="76200" cy="198120"/>
    <xdr:sp macro="" textlink="">
      <xdr:nvSpPr>
        <xdr:cNvPr id="5407" name="Text Box 287">
          <a:extLst>
            <a:ext uri="{FF2B5EF4-FFF2-40B4-BE49-F238E27FC236}">
              <a16:creationId xmlns:a16="http://schemas.microsoft.com/office/drawing/2014/main" id="{00000000-0008-0000-0200-00001F150000}"/>
            </a:ext>
          </a:extLst>
        </xdr:cNvPr>
        <xdr:cNvSpPr txBox="1">
          <a:spLocks noChangeArrowheads="1"/>
        </xdr:cNvSpPr>
      </xdr:nvSpPr>
      <xdr:spPr bwMode="auto">
        <a:xfrm>
          <a:off x="38557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10</xdr:row>
      <xdr:rowOff>0</xdr:rowOff>
    </xdr:from>
    <xdr:ext cx="76200" cy="198120"/>
    <xdr:sp macro="" textlink="">
      <xdr:nvSpPr>
        <xdr:cNvPr id="5409" name="Text Box 289">
          <a:extLst>
            <a:ext uri="{FF2B5EF4-FFF2-40B4-BE49-F238E27FC236}">
              <a16:creationId xmlns:a16="http://schemas.microsoft.com/office/drawing/2014/main" id="{00000000-0008-0000-0200-000021150000}"/>
            </a:ext>
          </a:extLst>
        </xdr:cNvPr>
        <xdr:cNvSpPr txBox="1">
          <a:spLocks noChangeArrowheads="1"/>
        </xdr:cNvSpPr>
      </xdr:nvSpPr>
      <xdr:spPr bwMode="auto">
        <a:xfrm>
          <a:off x="322326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10</xdr:row>
      <xdr:rowOff>0</xdr:rowOff>
    </xdr:from>
    <xdr:ext cx="76200" cy="198120"/>
    <xdr:sp macro="" textlink="">
      <xdr:nvSpPr>
        <xdr:cNvPr id="5411" name="Text Box 291">
          <a:extLst>
            <a:ext uri="{FF2B5EF4-FFF2-40B4-BE49-F238E27FC236}">
              <a16:creationId xmlns:a16="http://schemas.microsoft.com/office/drawing/2014/main" id="{00000000-0008-0000-0200-000023150000}"/>
            </a:ext>
          </a:extLst>
        </xdr:cNvPr>
        <xdr:cNvSpPr txBox="1">
          <a:spLocks noChangeArrowheads="1"/>
        </xdr:cNvSpPr>
      </xdr:nvSpPr>
      <xdr:spPr bwMode="auto">
        <a:xfrm>
          <a:off x="322326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0</xdr:colOff>
      <xdr:row>10</xdr:row>
      <xdr:rowOff>0</xdr:rowOff>
    </xdr:from>
    <xdr:ext cx="76200" cy="198120"/>
    <xdr:sp macro="" textlink="">
      <xdr:nvSpPr>
        <xdr:cNvPr id="5413" name="Text Box 293">
          <a:extLst>
            <a:ext uri="{FF2B5EF4-FFF2-40B4-BE49-F238E27FC236}">
              <a16:creationId xmlns:a16="http://schemas.microsoft.com/office/drawing/2014/main" id="{00000000-0008-0000-0200-000025150000}"/>
            </a:ext>
          </a:extLst>
        </xdr:cNvPr>
        <xdr:cNvSpPr txBox="1">
          <a:spLocks noChangeArrowheads="1"/>
        </xdr:cNvSpPr>
      </xdr:nvSpPr>
      <xdr:spPr bwMode="auto">
        <a:xfrm>
          <a:off x="38557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10</xdr:row>
      <xdr:rowOff>0</xdr:rowOff>
    </xdr:from>
    <xdr:ext cx="76200" cy="198120"/>
    <xdr:sp macro="" textlink="">
      <xdr:nvSpPr>
        <xdr:cNvPr id="5417" name="Text Box 297">
          <a:extLst>
            <a:ext uri="{FF2B5EF4-FFF2-40B4-BE49-F238E27FC236}">
              <a16:creationId xmlns:a16="http://schemas.microsoft.com/office/drawing/2014/main" id="{00000000-0008-0000-0200-000029150000}"/>
            </a:ext>
          </a:extLst>
        </xdr:cNvPr>
        <xdr:cNvSpPr txBox="1">
          <a:spLocks noChangeArrowheads="1"/>
        </xdr:cNvSpPr>
      </xdr:nvSpPr>
      <xdr:spPr bwMode="auto">
        <a:xfrm>
          <a:off x="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304800</xdr:colOff>
      <xdr:row>10</xdr:row>
      <xdr:rowOff>0</xdr:rowOff>
    </xdr:from>
    <xdr:ext cx="76200" cy="198120"/>
    <xdr:sp macro="" textlink="">
      <xdr:nvSpPr>
        <xdr:cNvPr id="5418" name="Text Box 298">
          <a:extLst>
            <a:ext uri="{FF2B5EF4-FFF2-40B4-BE49-F238E27FC236}">
              <a16:creationId xmlns:a16="http://schemas.microsoft.com/office/drawing/2014/main" id="{00000000-0008-0000-0200-00002A150000}"/>
            </a:ext>
          </a:extLst>
        </xdr:cNvPr>
        <xdr:cNvSpPr txBox="1">
          <a:spLocks noChangeArrowheads="1"/>
        </xdr:cNvSpPr>
      </xdr:nvSpPr>
      <xdr:spPr bwMode="auto">
        <a:xfrm>
          <a:off x="2407920" y="1965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68580</xdr:colOff>
      <xdr:row>0</xdr:row>
      <xdr:rowOff>0</xdr:rowOff>
    </xdr:from>
    <xdr:ext cx="76200" cy="198120"/>
    <xdr:sp macro="" textlink="">
      <xdr:nvSpPr>
        <xdr:cNvPr id="7170" name="Text Box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SpPr txBox="1">
          <a:spLocks noChangeArrowheads="1"/>
        </xdr:cNvSpPr>
      </xdr:nvSpPr>
      <xdr:spPr bwMode="auto">
        <a:xfrm>
          <a:off x="35737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68580</xdr:colOff>
      <xdr:row>0</xdr:row>
      <xdr:rowOff>0</xdr:rowOff>
    </xdr:from>
    <xdr:ext cx="76200" cy="198120"/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 txBox="1">
          <a:spLocks noChangeArrowheads="1"/>
        </xdr:cNvSpPr>
      </xdr:nvSpPr>
      <xdr:spPr bwMode="auto">
        <a:xfrm>
          <a:off x="357378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0</xdr:row>
      <xdr:rowOff>0</xdr:rowOff>
    </xdr:from>
    <xdr:ext cx="76200" cy="198120"/>
    <xdr:sp macro="" textlink="">
      <xdr:nvSpPr>
        <xdr:cNvPr id="7172" name="Text Box 4">
          <a:extLst>
            <a:ext uri="{FF2B5EF4-FFF2-40B4-BE49-F238E27FC236}">
              <a16:creationId xmlns:a16="http://schemas.microsoft.com/office/drawing/2014/main" id="{00000000-0008-0000-0300-0000041C0000}"/>
            </a:ext>
          </a:extLst>
        </xdr:cNvPr>
        <xdr:cNvSpPr txBox="1">
          <a:spLocks noChangeArrowheads="1"/>
        </xdr:cNvSpPr>
      </xdr:nvSpPr>
      <xdr:spPr bwMode="auto">
        <a:xfrm>
          <a:off x="21717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114300</xdr:colOff>
      <xdr:row>0</xdr:row>
      <xdr:rowOff>0</xdr:rowOff>
    </xdr:from>
    <xdr:ext cx="76200" cy="198120"/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300-0000051C0000}"/>
            </a:ext>
          </a:extLst>
        </xdr:cNvPr>
        <xdr:cNvSpPr txBox="1">
          <a:spLocks noChangeArrowheads="1"/>
        </xdr:cNvSpPr>
      </xdr:nvSpPr>
      <xdr:spPr bwMode="auto">
        <a:xfrm>
          <a:off x="291846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16" name="Line 48">
          <a:extLst>
            <a:ext uri="{FF2B5EF4-FFF2-40B4-BE49-F238E27FC236}">
              <a16:creationId xmlns:a16="http://schemas.microsoft.com/office/drawing/2014/main" id="{00000000-0008-0000-0300-000030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0</xdr:colOff>
      <xdr:row>7</xdr:row>
      <xdr:rowOff>0</xdr:rowOff>
    </xdr:from>
    <xdr:ext cx="76200" cy="198120"/>
    <xdr:sp macro="" textlink="">
      <xdr:nvSpPr>
        <xdr:cNvPr id="7217" name="Text Box 49">
          <a:extLst>
            <a:ext uri="{FF2B5EF4-FFF2-40B4-BE49-F238E27FC236}">
              <a16:creationId xmlns:a16="http://schemas.microsoft.com/office/drawing/2014/main" id="{00000000-0008-0000-0300-0000311C0000}"/>
            </a:ext>
          </a:extLst>
        </xdr:cNvPr>
        <xdr:cNvSpPr txBox="1">
          <a:spLocks noChangeArrowheads="1"/>
        </xdr:cNvSpPr>
      </xdr:nvSpPr>
      <xdr:spPr bwMode="auto">
        <a:xfrm>
          <a:off x="350520" y="16764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350520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28" name="Line 60">
          <a:extLst>
            <a:ext uri="{FF2B5EF4-FFF2-40B4-BE49-F238E27FC236}">
              <a16:creationId xmlns:a16="http://schemas.microsoft.com/office/drawing/2014/main" id="{00000000-0008-0000-0300-00003C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29" name="Line 61">
          <a:extLst>
            <a:ext uri="{FF2B5EF4-FFF2-40B4-BE49-F238E27FC236}">
              <a16:creationId xmlns:a16="http://schemas.microsoft.com/office/drawing/2014/main" id="{00000000-0008-0000-0300-00003D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7</xdr:row>
      <xdr:rowOff>0</xdr:rowOff>
    </xdr:from>
    <xdr:to>
      <xdr:col>1</xdr:col>
      <xdr:colOff>160020</xdr:colOff>
      <xdr:row>7</xdr:row>
      <xdr:rowOff>0</xdr:rowOff>
    </xdr:to>
    <xdr:sp macro="" textlink="">
      <xdr:nvSpPr>
        <xdr:cNvPr id="7230" name="Line 62">
          <a:extLst>
            <a:ext uri="{FF2B5EF4-FFF2-40B4-BE49-F238E27FC236}">
              <a16:creationId xmlns:a16="http://schemas.microsoft.com/office/drawing/2014/main" id="{00000000-0008-0000-0300-00003E1C0000}"/>
            </a:ext>
          </a:extLst>
        </xdr:cNvPr>
        <xdr:cNvSpPr>
          <a:spLocks noChangeShapeType="1"/>
        </xdr:cNvSpPr>
      </xdr:nvSpPr>
      <xdr:spPr bwMode="auto">
        <a:xfrm>
          <a:off x="5105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33" name="Line 65">
          <a:extLst>
            <a:ext uri="{FF2B5EF4-FFF2-40B4-BE49-F238E27FC236}">
              <a16:creationId xmlns:a16="http://schemas.microsoft.com/office/drawing/2014/main" id="{00000000-0008-0000-0300-000041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39" name="Line 71">
          <a:extLst>
            <a:ext uri="{FF2B5EF4-FFF2-40B4-BE49-F238E27FC236}">
              <a16:creationId xmlns:a16="http://schemas.microsoft.com/office/drawing/2014/main" id="{00000000-0008-0000-0300-0000471C0000}"/>
            </a:ext>
          </a:extLst>
        </xdr:cNvPr>
        <xdr:cNvSpPr>
          <a:spLocks noChangeShapeType="1"/>
        </xdr:cNvSpPr>
      </xdr:nvSpPr>
      <xdr:spPr bwMode="auto">
        <a:xfrm flipH="1"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7</xdr:row>
      <xdr:rowOff>0</xdr:rowOff>
    </xdr:from>
    <xdr:to>
      <xdr:col>1</xdr:col>
      <xdr:colOff>266700</xdr:colOff>
      <xdr:row>7</xdr:row>
      <xdr:rowOff>0</xdr:rowOff>
    </xdr:to>
    <xdr:sp macro="" textlink="">
      <xdr:nvSpPr>
        <xdr:cNvPr id="7240" name="Line 72">
          <a:extLst>
            <a:ext uri="{FF2B5EF4-FFF2-40B4-BE49-F238E27FC236}">
              <a16:creationId xmlns:a16="http://schemas.microsoft.com/office/drawing/2014/main" id="{00000000-0008-0000-0300-0000481C0000}"/>
            </a:ext>
          </a:extLst>
        </xdr:cNvPr>
        <xdr:cNvSpPr>
          <a:spLocks noChangeShapeType="1"/>
        </xdr:cNvSpPr>
      </xdr:nvSpPr>
      <xdr:spPr bwMode="auto">
        <a:xfrm>
          <a:off x="6172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7</xdr:row>
      <xdr:rowOff>0</xdr:rowOff>
    </xdr:from>
    <xdr:to>
      <xdr:col>1</xdr:col>
      <xdr:colOff>236220</xdr:colOff>
      <xdr:row>7</xdr:row>
      <xdr:rowOff>0</xdr:rowOff>
    </xdr:to>
    <xdr:sp macro="" textlink="">
      <xdr:nvSpPr>
        <xdr:cNvPr id="7241" name="Line 73">
          <a:extLst>
            <a:ext uri="{FF2B5EF4-FFF2-40B4-BE49-F238E27FC236}">
              <a16:creationId xmlns:a16="http://schemas.microsoft.com/office/drawing/2014/main" id="{00000000-0008-0000-0300-0000491C0000}"/>
            </a:ext>
          </a:extLst>
        </xdr:cNvPr>
        <xdr:cNvSpPr>
          <a:spLocks noChangeShapeType="1"/>
        </xdr:cNvSpPr>
      </xdr:nvSpPr>
      <xdr:spPr bwMode="auto">
        <a:xfrm>
          <a:off x="5867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48" name="Line 80">
          <a:extLst>
            <a:ext uri="{FF2B5EF4-FFF2-40B4-BE49-F238E27FC236}">
              <a16:creationId xmlns:a16="http://schemas.microsoft.com/office/drawing/2014/main" id="{00000000-0008-0000-0300-0000501C0000}"/>
            </a:ext>
          </a:extLst>
        </xdr:cNvPr>
        <xdr:cNvSpPr>
          <a:spLocks noChangeShapeType="1"/>
        </xdr:cNvSpPr>
      </xdr:nvSpPr>
      <xdr:spPr bwMode="auto">
        <a:xfrm flipH="1"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58" name="Line 90">
          <a:extLst>
            <a:ext uri="{FF2B5EF4-FFF2-40B4-BE49-F238E27FC236}">
              <a16:creationId xmlns:a16="http://schemas.microsoft.com/office/drawing/2014/main" id="{00000000-0008-0000-0300-00005A1C0000}"/>
            </a:ext>
          </a:extLst>
        </xdr:cNvPr>
        <xdr:cNvSpPr>
          <a:spLocks noChangeShapeType="1"/>
        </xdr:cNvSpPr>
      </xdr:nvSpPr>
      <xdr:spPr bwMode="auto">
        <a:xfrm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7</xdr:row>
      <xdr:rowOff>0</xdr:rowOff>
    </xdr:from>
    <xdr:to>
      <xdr:col>1</xdr:col>
      <xdr:colOff>160020</xdr:colOff>
      <xdr:row>7</xdr:row>
      <xdr:rowOff>0</xdr:rowOff>
    </xdr:to>
    <xdr:sp macro="" textlink="">
      <xdr:nvSpPr>
        <xdr:cNvPr id="7259" name="Line 91">
          <a:extLst>
            <a:ext uri="{FF2B5EF4-FFF2-40B4-BE49-F238E27FC236}">
              <a16:creationId xmlns:a16="http://schemas.microsoft.com/office/drawing/2014/main" id="{00000000-0008-0000-0300-00005B1C0000}"/>
            </a:ext>
          </a:extLst>
        </xdr:cNvPr>
        <xdr:cNvSpPr>
          <a:spLocks noChangeShapeType="1"/>
        </xdr:cNvSpPr>
      </xdr:nvSpPr>
      <xdr:spPr bwMode="auto">
        <a:xfrm>
          <a:off x="5105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7</xdr:row>
      <xdr:rowOff>0</xdr:rowOff>
    </xdr:from>
    <xdr:to>
      <xdr:col>1</xdr:col>
      <xdr:colOff>236220</xdr:colOff>
      <xdr:row>7</xdr:row>
      <xdr:rowOff>0</xdr:rowOff>
    </xdr:to>
    <xdr:sp macro="" textlink="">
      <xdr:nvSpPr>
        <xdr:cNvPr id="7269" name="Line 101">
          <a:extLst>
            <a:ext uri="{FF2B5EF4-FFF2-40B4-BE49-F238E27FC236}">
              <a16:creationId xmlns:a16="http://schemas.microsoft.com/office/drawing/2014/main" id="{00000000-0008-0000-0300-0000651C0000}"/>
            </a:ext>
          </a:extLst>
        </xdr:cNvPr>
        <xdr:cNvSpPr>
          <a:spLocks noChangeShapeType="1"/>
        </xdr:cNvSpPr>
      </xdr:nvSpPr>
      <xdr:spPr bwMode="auto">
        <a:xfrm>
          <a:off x="5867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7</xdr:row>
      <xdr:rowOff>0</xdr:rowOff>
    </xdr:from>
    <xdr:to>
      <xdr:col>1</xdr:col>
      <xdr:colOff>228600</xdr:colOff>
      <xdr:row>7</xdr:row>
      <xdr:rowOff>0</xdr:rowOff>
    </xdr:to>
    <xdr:sp macro="" textlink="">
      <xdr:nvSpPr>
        <xdr:cNvPr id="7271" name="Line 103">
          <a:extLst>
            <a:ext uri="{FF2B5EF4-FFF2-40B4-BE49-F238E27FC236}">
              <a16:creationId xmlns:a16="http://schemas.microsoft.com/office/drawing/2014/main" id="{00000000-0008-0000-0300-0000671C0000}"/>
            </a:ext>
          </a:extLst>
        </xdr:cNvPr>
        <xdr:cNvSpPr>
          <a:spLocks noChangeShapeType="1"/>
        </xdr:cNvSpPr>
      </xdr:nvSpPr>
      <xdr:spPr bwMode="auto">
        <a:xfrm>
          <a:off x="5791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7</xdr:row>
      <xdr:rowOff>0</xdr:rowOff>
    </xdr:from>
    <xdr:to>
      <xdr:col>1</xdr:col>
      <xdr:colOff>228600</xdr:colOff>
      <xdr:row>7</xdr:row>
      <xdr:rowOff>0</xdr:rowOff>
    </xdr:to>
    <xdr:sp macro="" textlink="">
      <xdr:nvSpPr>
        <xdr:cNvPr id="7272" name="Line 104">
          <a:extLst>
            <a:ext uri="{FF2B5EF4-FFF2-40B4-BE49-F238E27FC236}">
              <a16:creationId xmlns:a16="http://schemas.microsoft.com/office/drawing/2014/main" id="{00000000-0008-0000-0300-0000681C0000}"/>
            </a:ext>
          </a:extLst>
        </xdr:cNvPr>
        <xdr:cNvSpPr>
          <a:spLocks noChangeShapeType="1"/>
        </xdr:cNvSpPr>
      </xdr:nvSpPr>
      <xdr:spPr bwMode="auto">
        <a:xfrm>
          <a:off x="5791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7</xdr:row>
      <xdr:rowOff>0</xdr:rowOff>
    </xdr:from>
    <xdr:to>
      <xdr:col>1</xdr:col>
      <xdr:colOff>350520</xdr:colOff>
      <xdr:row>7</xdr:row>
      <xdr:rowOff>0</xdr:rowOff>
    </xdr:to>
    <xdr:sp macro="" textlink="">
      <xdr:nvSpPr>
        <xdr:cNvPr id="7273" name="Line 105">
          <a:extLst>
            <a:ext uri="{FF2B5EF4-FFF2-40B4-BE49-F238E27FC236}">
              <a16:creationId xmlns:a16="http://schemas.microsoft.com/office/drawing/2014/main" id="{00000000-0008-0000-0300-0000691C0000}"/>
            </a:ext>
          </a:extLst>
        </xdr:cNvPr>
        <xdr:cNvSpPr>
          <a:spLocks noChangeShapeType="1"/>
        </xdr:cNvSpPr>
      </xdr:nvSpPr>
      <xdr:spPr bwMode="auto">
        <a:xfrm flipH="1">
          <a:off x="70104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7</xdr:row>
      <xdr:rowOff>0</xdr:rowOff>
    </xdr:from>
    <xdr:to>
      <xdr:col>1</xdr:col>
      <xdr:colOff>228600</xdr:colOff>
      <xdr:row>7</xdr:row>
      <xdr:rowOff>0</xdr:rowOff>
    </xdr:to>
    <xdr:sp macro="" textlink="">
      <xdr:nvSpPr>
        <xdr:cNvPr id="7275" name="Line 107">
          <a:extLst>
            <a:ext uri="{FF2B5EF4-FFF2-40B4-BE49-F238E27FC236}">
              <a16:creationId xmlns:a16="http://schemas.microsoft.com/office/drawing/2014/main" id="{00000000-0008-0000-0300-00006B1C0000}"/>
            </a:ext>
          </a:extLst>
        </xdr:cNvPr>
        <xdr:cNvSpPr>
          <a:spLocks noChangeShapeType="1"/>
        </xdr:cNvSpPr>
      </xdr:nvSpPr>
      <xdr:spPr bwMode="auto">
        <a:xfrm>
          <a:off x="579120" y="1676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10</xdr:col>
      <xdr:colOff>68580</xdr:colOff>
      <xdr:row>8</xdr:row>
      <xdr:rowOff>0</xdr:rowOff>
    </xdr:from>
    <xdr:ext cx="76200" cy="198120"/>
    <xdr:sp macro="" textlink="">
      <xdr:nvSpPr>
        <xdr:cNvPr id="7280" name="Text Box 112">
          <a:extLst>
            <a:ext uri="{FF2B5EF4-FFF2-40B4-BE49-F238E27FC236}">
              <a16:creationId xmlns:a16="http://schemas.microsoft.com/office/drawing/2014/main" id="{00000000-0008-0000-0300-0000701C0000}"/>
            </a:ext>
          </a:extLst>
        </xdr:cNvPr>
        <xdr:cNvSpPr txBox="1">
          <a:spLocks noChangeArrowheads="1"/>
        </xdr:cNvSpPr>
      </xdr:nvSpPr>
      <xdr:spPr bwMode="auto">
        <a:xfrm>
          <a:off x="357378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68580</xdr:colOff>
      <xdr:row>8</xdr:row>
      <xdr:rowOff>0</xdr:rowOff>
    </xdr:from>
    <xdr:ext cx="76200" cy="198120"/>
    <xdr:sp macro="" textlink="">
      <xdr:nvSpPr>
        <xdr:cNvPr id="7281" name="Text Box 113">
          <a:extLst>
            <a:ext uri="{FF2B5EF4-FFF2-40B4-BE49-F238E27FC236}">
              <a16:creationId xmlns:a16="http://schemas.microsoft.com/office/drawing/2014/main" id="{00000000-0008-0000-0300-0000711C0000}"/>
            </a:ext>
          </a:extLst>
        </xdr:cNvPr>
        <xdr:cNvSpPr txBox="1">
          <a:spLocks noChangeArrowheads="1"/>
        </xdr:cNvSpPr>
      </xdr:nvSpPr>
      <xdr:spPr bwMode="auto">
        <a:xfrm>
          <a:off x="357378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68580</xdr:colOff>
      <xdr:row>8</xdr:row>
      <xdr:rowOff>0</xdr:rowOff>
    </xdr:from>
    <xdr:ext cx="76200" cy="198120"/>
    <xdr:sp macro="" textlink="">
      <xdr:nvSpPr>
        <xdr:cNvPr id="7282" name="Text Box 114">
          <a:extLst>
            <a:ext uri="{FF2B5EF4-FFF2-40B4-BE49-F238E27FC236}">
              <a16:creationId xmlns:a16="http://schemas.microsoft.com/office/drawing/2014/main" id="{00000000-0008-0000-0300-0000721C0000}"/>
            </a:ext>
          </a:extLst>
        </xdr:cNvPr>
        <xdr:cNvSpPr txBox="1">
          <a:spLocks noChangeArrowheads="1"/>
        </xdr:cNvSpPr>
      </xdr:nvSpPr>
      <xdr:spPr bwMode="auto">
        <a:xfrm>
          <a:off x="217170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114300</xdr:colOff>
      <xdr:row>8</xdr:row>
      <xdr:rowOff>0</xdr:rowOff>
    </xdr:from>
    <xdr:ext cx="76200" cy="198120"/>
    <xdr:sp macro="" textlink="">
      <xdr:nvSpPr>
        <xdr:cNvPr id="7283" name="Text Box 115">
          <a:extLst>
            <a:ext uri="{FF2B5EF4-FFF2-40B4-BE49-F238E27FC236}">
              <a16:creationId xmlns:a16="http://schemas.microsoft.com/office/drawing/2014/main" id="{00000000-0008-0000-0300-0000731C0000}"/>
            </a:ext>
          </a:extLst>
        </xdr:cNvPr>
        <xdr:cNvSpPr txBox="1">
          <a:spLocks noChangeArrowheads="1"/>
        </xdr:cNvSpPr>
      </xdr:nvSpPr>
      <xdr:spPr bwMode="auto">
        <a:xfrm>
          <a:off x="2918460" y="19278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68580</xdr:colOff>
      <xdr:row>0</xdr:row>
      <xdr:rowOff>0</xdr:rowOff>
    </xdr:from>
    <xdr:ext cx="76200" cy="198120"/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0</xdr:row>
      <xdr:rowOff>0</xdr:rowOff>
    </xdr:from>
    <xdr:ext cx="76200" cy="198120"/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68580</xdr:colOff>
      <xdr:row>0</xdr:row>
      <xdr:rowOff>0</xdr:rowOff>
    </xdr:from>
    <xdr:ext cx="76200" cy="198120"/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 txBox="1">
          <a:spLocks noChangeArrowheads="1"/>
        </xdr:cNvSpPr>
      </xdr:nvSpPr>
      <xdr:spPr bwMode="auto">
        <a:xfrm>
          <a:off x="32004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0</xdr:row>
      <xdr:rowOff>0</xdr:rowOff>
    </xdr:from>
    <xdr:ext cx="76200" cy="198120"/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 txBox="1">
          <a:spLocks noChangeArrowheads="1"/>
        </xdr:cNvSpPr>
      </xdr:nvSpPr>
      <xdr:spPr bwMode="auto">
        <a:xfrm>
          <a:off x="27813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114300</xdr:colOff>
      <xdr:row>0</xdr:row>
      <xdr:rowOff>0</xdr:rowOff>
    </xdr:from>
    <xdr:ext cx="76200" cy="198120"/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 txBox="1">
          <a:spLocks noChangeArrowheads="1"/>
        </xdr:cNvSpPr>
      </xdr:nvSpPr>
      <xdr:spPr bwMode="auto">
        <a:xfrm>
          <a:off x="2895600" y="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419100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40" name="Line 48">
          <a:extLst>
            <a:ext uri="{FF2B5EF4-FFF2-40B4-BE49-F238E27FC236}">
              <a16:creationId xmlns:a16="http://schemas.microsoft.com/office/drawing/2014/main" id="{00000000-0008-0000-0500-000030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0</xdr:colOff>
      <xdr:row>12</xdr:row>
      <xdr:rowOff>0</xdr:rowOff>
    </xdr:from>
    <xdr:ext cx="76200" cy="198120"/>
    <xdr:sp macro="" textlink="">
      <xdr:nvSpPr>
        <xdr:cNvPr id="8241" name="Text Box 49">
          <a:extLst>
            <a:ext uri="{FF2B5EF4-FFF2-40B4-BE49-F238E27FC236}">
              <a16:creationId xmlns:a16="http://schemas.microsoft.com/office/drawing/2014/main" id="{00000000-0008-0000-0500-000031200000}"/>
            </a:ext>
          </a:extLst>
        </xdr:cNvPr>
        <xdr:cNvSpPr txBox="1">
          <a:spLocks noChangeArrowheads="1"/>
        </xdr:cNvSpPr>
      </xdr:nvSpPr>
      <xdr:spPr bwMode="auto">
        <a:xfrm>
          <a:off x="350520" y="3017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350520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52" name="Line 60">
          <a:extLst>
            <a:ext uri="{FF2B5EF4-FFF2-40B4-BE49-F238E27FC236}">
              <a16:creationId xmlns:a16="http://schemas.microsoft.com/office/drawing/2014/main" id="{00000000-0008-0000-0500-00003C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53" name="Line 61">
          <a:extLst>
            <a:ext uri="{FF2B5EF4-FFF2-40B4-BE49-F238E27FC236}">
              <a16:creationId xmlns:a16="http://schemas.microsoft.com/office/drawing/2014/main" id="{00000000-0008-0000-0500-00003D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12</xdr:row>
      <xdr:rowOff>0</xdr:rowOff>
    </xdr:from>
    <xdr:to>
      <xdr:col>1</xdr:col>
      <xdr:colOff>160020</xdr:colOff>
      <xdr:row>12</xdr:row>
      <xdr:rowOff>0</xdr:rowOff>
    </xdr:to>
    <xdr:sp macro="" textlink="">
      <xdr:nvSpPr>
        <xdr:cNvPr id="8254" name="Line 62">
          <a:extLst>
            <a:ext uri="{FF2B5EF4-FFF2-40B4-BE49-F238E27FC236}">
              <a16:creationId xmlns:a16="http://schemas.microsoft.com/office/drawing/2014/main" id="{00000000-0008-0000-0500-00003E200000}"/>
            </a:ext>
          </a:extLst>
        </xdr:cNvPr>
        <xdr:cNvSpPr>
          <a:spLocks noChangeShapeType="1"/>
        </xdr:cNvSpPr>
      </xdr:nvSpPr>
      <xdr:spPr bwMode="auto">
        <a:xfrm>
          <a:off x="5105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441960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57" name="Line 65">
          <a:extLst>
            <a:ext uri="{FF2B5EF4-FFF2-40B4-BE49-F238E27FC236}">
              <a16:creationId xmlns:a16="http://schemas.microsoft.com/office/drawing/2014/main" id="{00000000-0008-0000-0500-000041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63" name="Line 71">
          <a:extLst>
            <a:ext uri="{FF2B5EF4-FFF2-40B4-BE49-F238E27FC236}">
              <a16:creationId xmlns:a16="http://schemas.microsoft.com/office/drawing/2014/main" id="{00000000-0008-0000-0500-000047200000}"/>
            </a:ext>
          </a:extLst>
        </xdr:cNvPr>
        <xdr:cNvSpPr>
          <a:spLocks noChangeShapeType="1"/>
        </xdr:cNvSpPr>
      </xdr:nvSpPr>
      <xdr:spPr bwMode="auto">
        <a:xfrm flipH="1"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12</xdr:row>
      <xdr:rowOff>0</xdr:rowOff>
    </xdr:from>
    <xdr:to>
      <xdr:col>1</xdr:col>
      <xdr:colOff>266700</xdr:colOff>
      <xdr:row>12</xdr:row>
      <xdr:rowOff>0</xdr:rowOff>
    </xdr:to>
    <xdr:sp macro="" textlink="">
      <xdr:nvSpPr>
        <xdr:cNvPr id="8264" name="Line 72">
          <a:extLst>
            <a:ext uri="{FF2B5EF4-FFF2-40B4-BE49-F238E27FC236}">
              <a16:creationId xmlns:a16="http://schemas.microsoft.com/office/drawing/2014/main" id="{00000000-0008-0000-0500-000048200000}"/>
            </a:ext>
          </a:extLst>
        </xdr:cNvPr>
        <xdr:cNvSpPr>
          <a:spLocks noChangeShapeType="1"/>
        </xdr:cNvSpPr>
      </xdr:nvSpPr>
      <xdr:spPr bwMode="auto">
        <a:xfrm>
          <a:off x="6172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12</xdr:row>
      <xdr:rowOff>0</xdr:rowOff>
    </xdr:from>
    <xdr:to>
      <xdr:col>1</xdr:col>
      <xdr:colOff>236220</xdr:colOff>
      <xdr:row>12</xdr:row>
      <xdr:rowOff>0</xdr:rowOff>
    </xdr:to>
    <xdr:sp macro="" textlink="">
      <xdr:nvSpPr>
        <xdr:cNvPr id="8265" name="Line 73">
          <a:extLst>
            <a:ext uri="{FF2B5EF4-FFF2-40B4-BE49-F238E27FC236}">
              <a16:creationId xmlns:a16="http://schemas.microsoft.com/office/drawing/2014/main" id="{00000000-0008-0000-0500-000049200000}"/>
            </a:ext>
          </a:extLst>
        </xdr:cNvPr>
        <xdr:cNvSpPr>
          <a:spLocks noChangeShapeType="1"/>
        </xdr:cNvSpPr>
      </xdr:nvSpPr>
      <xdr:spPr bwMode="auto">
        <a:xfrm>
          <a:off x="5867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72" name="Line 80">
          <a:extLst>
            <a:ext uri="{FF2B5EF4-FFF2-40B4-BE49-F238E27FC236}">
              <a16:creationId xmlns:a16="http://schemas.microsoft.com/office/drawing/2014/main" id="{00000000-0008-0000-0500-000050200000}"/>
            </a:ext>
          </a:extLst>
        </xdr:cNvPr>
        <xdr:cNvSpPr>
          <a:spLocks noChangeShapeType="1"/>
        </xdr:cNvSpPr>
      </xdr:nvSpPr>
      <xdr:spPr bwMode="auto">
        <a:xfrm flipH="1"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350520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82" name="Line 90">
          <a:extLst>
            <a:ext uri="{FF2B5EF4-FFF2-40B4-BE49-F238E27FC236}">
              <a16:creationId xmlns:a16="http://schemas.microsoft.com/office/drawing/2014/main" id="{00000000-0008-0000-0500-00005A200000}"/>
            </a:ext>
          </a:extLst>
        </xdr:cNvPr>
        <xdr:cNvSpPr>
          <a:spLocks noChangeShapeType="1"/>
        </xdr:cNvSpPr>
      </xdr:nvSpPr>
      <xdr:spPr bwMode="auto">
        <a:xfrm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160020</xdr:colOff>
      <xdr:row>12</xdr:row>
      <xdr:rowOff>0</xdr:rowOff>
    </xdr:from>
    <xdr:to>
      <xdr:col>1</xdr:col>
      <xdr:colOff>160020</xdr:colOff>
      <xdr:row>12</xdr:row>
      <xdr:rowOff>0</xdr:rowOff>
    </xdr:to>
    <xdr:sp macro="" textlink="">
      <xdr:nvSpPr>
        <xdr:cNvPr id="8283" name="Line 91">
          <a:extLst>
            <a:ext uri="{FF2B5EF4-FFF2-40B4-BE49-F238E27FC236}">
              <a16:creationId xmlns:a16="http://schemas.microsoft.com/office/drawing/2014/main" id="{00000000-0008-0000-0500-00005B200000}"/>
            </a:ext>
          </a:extLst>
        </xdr:cNvPr>
        <xdr:cNvSpPr>
          <a:spLocks noChangeShapeType="1"/>
        </xdr:cNvSpPr>
      </xdr:nvSpPr>
      <xdr:spPr bwMode="auto">
        <a:xfrm>
          <a:off x="5105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236220</xdr:colOff>
      <xdr:row>12</xdr:row>
      <xdr:rowOff>0</xdr:rowOff>
    </xdr:from>
    <xdr:to>
      <xdr:col>1</xdr:col>
      <xdr:colOff>236220</xdr:colOff>
      <xdr:row>12</xdr:row>
      <xdr:rowOff>0</xdr:rowOff>
    </xdr:to>
    <xdr:sp macro="" textlink="">
      <xdr:nvSpPr>
        <xdr:cNvPr id="8293" name="Line 101">
          <a:extLst>
            <a:ext uri="{FF2B5EF4-FFF2-40B4-BE49-F238E27FC236}">
              <a16:creationId xmlns:a16="http://schemas.microsoft.com/office/drawing/2014/main" id="{00000000-0008-0000-0500-000065200000}"/>
            </a:ext>
          </a:extLst>
        </xdr:cNvPr>
        <xdr:cNvSpPr>
          <a:spLocks noChangeShapeType="1"/>
        </xdr:cNvSpPr>
      </xdr:nvSpPr>
      <xdr:spPr bwMode="auto">
        <a:xfrm>
          <a:off x="5867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12</xdr:row>
      <xdr:rowOff>0</xdr:rowOff>
    </xdr:from>
    <xdr:to>
      <xdr:col>1</xdr:col>
      <xdr:colOff>228600</xdr:colOff>
      <xdr:row>12</xdr:row>
      <xdr:rowOff>0</xdr:rowOff>
    </xdr:to>
    <xdr:sp macro="" textlink="">
      <xdr:nvSpPr>
        <xdr:cNvPr id="8295" name="Line 103">
          <a:extLst>
            <a:ext uri="{FF2B5EF4-FFF2-40B4-BE49-F238E27FC236}">
              <a16:creationId xmlns:a16="http://schemas.microsoft.com/office/drawing/2014/main" id="{00000000-0008-0000-0500-000067200000}"/>
            </a:ext>
          </a:extLst>
        </xdr:cNvPr>
        <xdr:cNvSpPr>
          <a:spLocks noChangeShapeType="1"/>
        </xdr:cNvSpPr>
      </xdr:nvSpPr>
      <xdr:spPr bwMode="auto">
        <a:xfrm>
          <a:off x="5791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12</xdr:row>
      <xdr:rowOff>0</xdr:rowOff>
    </xdr:from>
    <xdr:to>
      <xdr:col>1</xdr:col>
      <xdr:colOff>228600</xdr:colOff>
      <xdr:row>12</xdr:row>
      <xdr:rowOff>0</xdr:rowOff>
    </xdr:to>
    <xdr:sp macro="" textlink="">
      <xdr:nvSpPr>
        <xdr:cNvPr id="8296" name="Line 104">
          <a:extLst>
            <a:ext uri="{FF2B5EF4-FFF2-40B4-BE49-F238E27FC236}">
              <a16:creationId xmlns:a16="http://schemas.microsoft.com/office/drawing/2014/main" id="{00000000-0008-0000-0500-000068200000}"/>
            </a:ext>
          </a:extLst>
        </xdr:cNvPr>
        <xdr:cNvSpPr>
          <a:spLocks noChangeShapeType="1"/>
        </xdr:cNvSpPr>
      </xdr:nvSpPr>
      <xdr:spPr bwMode="auto">
        <a:xfrm>
          <a:off x="5791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449580</xdr:colOff>
      <xdr:row>12</xdr:row>
      <xdr:rowOff>0</xdr:rowOff>
    </xdr:from>
    <xdr:to>
      <xdr:col>1</xdr:col>
      <xdr:colOff>350520</xdr:colOff>
      <xdr:row>12</xdr:row>
      <xdr:rowOff>0</xdr:rowOff>
    </xdr:to>
    <xdr:sp macro="" textlink="">
      <xdr:nvSpPr>
        <xdr:cNvPr id="8297" name="Line 105">
          <a:extLst>
            <a:ext uri="{FF2B5EF4-FFF2-40B4-BE49-F238E27FC236}">
              <a16:creationId xmlns:a16="http://schemas.microsoft.com/office/drawing/2014/main" id="{00000000-0008-0000-0500-000069200000}"/>
            </a:ext>
          </a:extLst>
        </xdr:cNvPr>
        <xdr:cNvSpPr>
          <a:spLocks noChangeShapeType="1"/>
        </xdr:cNvSpPr>
      </xdr:nvSpPr>
      <xdr:spPr bwMode="auto">
        <a:xfrm flipH="1">
          <a:off x="70104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12</xdr:row>
      <xdr:rowOff>0</xdr:rowOff>
    </xdr:from>
    <xdr:to>
      <xdr:col>1</xdr:col>
      <xdr:colOff>228600</xdr:colOff>
      <xdr:row>12</xdr:row>
      <xdr:rowOff>0</xdr:rowOff>
    </xdr:to>
    <xdr:sp macro="" textlink="">
      <xdr:nvSpPr>
        <xdr:cNvPr id="8299" name="Line 107">
          <a:extLst>
            <a:ext uri="{FF2B5EF4-FFF2-40B4-BE49-F238E27FC236}">
              <a16:creationId xmlns:a16="http://schemas.microsoft.com/office/drawing/2014/main" id="{00000000-0008-0000-0500-00006B200000}"/>
            </a:ext>
          </a:extLst>
        </xdr:cNvPr>
        <xdr:cNvSpPr>
          <a:spLocks noChangeShapeType="1"/>
        </xdr:cNvSpPr>
      </xdr:nvSpPr>
      <xdr:spPr bwMode="auto">
        <a:xfrm>
          <a:off x="579120" y="30175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0</xdr:colOff>
      <xdr:row>26</xdr:row>
      <xdr:rowOff>0</xdr:rowOff>
    </xdr:from>
    <xdr:ext cx="76200" cy="198120"/>
    <xdr:sp macro="" textlink="">
      <xdr:nvSpPr>
        <xdr:cNvPr id="8304" name="Text Box 112">
          <a:extLst>
            <a:ext uri="{FF2B5EF4-FFF2-40B4-BE49-F238E27FC236}">
              <a16:creationId xmlns:a16="http://schemas.microsoft.com/office/drawing/2014/main" id="{00000000-0008-0000-0500-000070200000}"/>
            </a:ext>
          </a:extLst>
        </xdr:cNvPr>
        <xdr:cNvSpPr txBox="1">
          <a:spLocks noChangeArrowheads="1"/>
        </xdr:cNvSpPr>
      </xdr:nvSpPr>
      <xdr:spPr bwMode="auto">
        <a:xfrm>
          <a:off x="350520" y="67284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3</xdr:row>
          <xdr:rowOff>0</xdr:rowOff>
        </xdr:from>
        <xdr:to>
          <xdr:col>20</xdr:col>
          <xdr:colOff>266700</xdr:colOff>
          <xdr:row>36</xdr:row>
          <xdr:rowOff>83820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8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198120</xdr:colOff>
          <xdr:row>2</xdr:row>
          <xdr:rowOff>7620</xdr:rowOff>
        </xdr:from>
        <xdr:to>
          <xdr:col>29</xdr:col>
          <xdr:colOff>228600</xdr:colOff>
          <xdr:row>34</xdr:row>
          <xdr:rowOff>30480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8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228600</xdr:colOff>
          <xdr:row>73</xdr:row>
          <xdr:rowOff>38100</xdr:rowOff>
        </xdr:from>
        <xdr:to>
          <xdr:col>29</xdr:col>
          <xdr:colOff>464820</xdr:colOff>
          <xdr:row>104</xdr:row>
          <xdr:rowOff>68580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8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0"/>
              </a:srgbClr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7</xdr:col>
      <xdr:colOff>15240</xdr:colOff>
      <xdr:row>12</xdr:row>
      <xdr:rowOff>53340</xdr:rowOff>
    </xdr:from>
    <xdr:to>
      <xdr:col>14</xdr:col>
      <xdr:colOff>266700</xdr:colOff>
      <xdr:row>25</xdr:row>
      <xdr:rowOff>45720</xdr:rowOff>
    </xdr:to>
    <xdr:grpSp>
      <xdr:nvGrpSpPr>
        <xdr:cNvPr id="14356" name="Group 20">
          <a:extLst>
            <a:ext uri="{FF2B5EF4-FFF2-40B4-BE49-F238E27FC236}">
              <a16:creationId xmlns:a16="http://schemas.microsoft.com/office/drawing/2014/main" id="{00000000-0008-0000-0800-000014380000}"/>
            </a:ext>
          </a:extLst>
        </xdr:cNvPr>
        <xdr:cNvGrpSpPr>
          <a:grpSpLocks/>
        </xdr:cNvGrpSpPr>
      </xdr:nvGrpSpPr>
      <xdr:grpSpPr bwMode="auto">
        <a:xfrm rot="258539">
          <a:off x="1988820" y="2301240"/>
          <a:ext cx="2225040" cy="2171700"/>
          <a:chOff x="241" y="995"/>
          <a:chExt cx="309" cy="235"/>
        </a:xfrm>
      </xdr:grpSpPr>
      <xdr:sp macro="" textlink="">
        <xdr:nvSpPr>
          <xdr:cNvPr id="14351" name="Rectangle 15">
            <a:extLst>
              <a:ext uri="{FF2B5EF4-FFF2-40B4-BE49-F238E27FC236}">
                <a16:creationId xmlns:a16="http://schemas.microsoft.com/office/drawing/2014/main" id="{00000000-0008-0000-0800-00000F380000}"/>
              </a:ext>
            </a:extLst>
          </xdr:cNvPr>
          <xdr:cNvSpPr>
            <a:spLocks noChangeArrowheads="1"/>
          </xdr:cNvSpPr>
        </xdr:nvSpPr>
        <xdr:spPr bwMode="auto">
          <a:xfrm>
            <a:off x="288" y="1044"/>
            <a:ext cx="216" cy="14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>
              <a:alpha val="0"/>
            </a:srgbClr>
          </a:solidFill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4352" name="Line 16">
            <a:extLst>
              <a:ext uri="{FF2B5EF4-FFF2-40B4-BE49-F238E27FC236}">
                <a16:creationId xmlns:a16="http://schemas.microsoft.com/office/drawing/2014/main" id="{00000000-0008-0000-0800-000010380000}"/>
              </a:ext>
            </a:extLst>
          </xdr:cNvPr>
          <xdr:cNvSpPr>
            <a:spLocks noChangeShapeType="1"/>
          </xdr:cNvSpPr>
        </xdr:nvSpPr>
        <xdr:spPr bwMode="auto">
          <a:xfrm>
            <a:off x="241" y="1116"/>
            <a:ext cx="309" cy="0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54" name="Line 18">
            <a:extLst>
              <a:ext uri="{FF2B5EF4-FFF2-40B4-BE49-F238E27FC236}">
                <a16:creationId xmlns:a16="http://schemas.microsoft.com/office/drawing/2014/main" id="{00000000-0008-0000-0800-000012380000}"/>
              </a:ext>
            </a:extLst>
          </xdr:cNvPr>
          <xdr:cNvSpPr>
            <a:spLocks noChangeShapeType="1"/>
          </xdr:cNvSpPr>
        </xdr:nvSpPr>
        <xdr:spPr bwMode="auto">
          <a:xfrm>
            <a:off x="396" y="995"/>
            <a:ext cx="0" cy="235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9</xdr:col>
      <xdr:colOff>99060</xdr:colOff>
      <xdr:row>12</xdr:row>
      <xdr:rowOff>160020</xdr:rowOff>
    </xdr:from>
    <xdr:ext cx="309828" cy="206467"/>
    <xdr:sp macro="" textlink="">
      <xdr:nvSpPr>
        <xdr:cNvPr id="14357" name="Text Box 21">
          <a:extLst>
            <a:ext uri="{FF2B5EF4-FFF2-40B4-BE49-F238E27FC236}">
              <a16:creationId xmlns:a16="http://schemas.microsoft.com/office/drawing/2014/main" id="{00000000-0008-0000-0800-000015380000}"/>
            </a:ext>
          </a:extLst>
        </xdr:cNvPr>
        <xdr:cNvSpPr txBox="1">
          <a:spLocks noChangeArrowheads="1"/>
        </xdr:cNvSpPr>
      </xdr:nvSpPr>
      <xdr:spPr bwMode="auto">
        <a:xfrm>
          <a:off x="2636520" y="240792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北面</a:t>
          </a:r>
        </a:p>
      </xdr:txBody>
    </xdr:sp>
    <xdr:clientData/>
  </xdr:oneCellAnchor>
  <xdr:twoCellAnchor editAs="oneCell">
    <xdr:from>
      <xdr:col>8</xdr:col>
      <xdr:colOff>213360</xdr:colOff>
      <xdr:row>23</xdr:row>
      <xdr:rowOff>7620</xdr:rowOff>
    </xdr:from>
    <xdr:to>
      <xdr:col>9</xdr:col>
      <xdr:colOff>259080</xdr:colOff>
      <xdr:row>24</xdr:row>
      <xdr:rowOff>99060</xdr:rowOff>
    </xdr:to>
    <xdr:sp macro="" textlink="">
      <xdr:nvSpPr>
        <xdr:cNvPr id="14358" name="Text Box 22">
          <a:extLst>
            <a:ext uri="{FF2B5EF4-FFF2-40B4-BE49-F238E27FC236}">
              <a16:creationId xmlns:a16="http://schemas.microsoft.com/office/drawing/2014/main" id="{00000000-0008-0000-0800-000016380000}"/>
            </a:ext>
          </a:extLst>
        </xdr:cNvPr>
        <xdr:cNvSpPr txBox="1">
          <a:spLocks noChangeArrowheads="1"/>
        </xdr:cNvSpPr>
      </xdr:nvSpPr>
      <xdr:spPr bwMode="auto">
        <a:xfrm>
          <a:off x="2468880" y="4099560"/>
          <a:ext cx="32766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南面</a:t>
          </a:r>
        </a:p>
      </xdr:txBody>
    </xdr:sp>
    <xdr:clientData/>
  </xdr:twoCellAnchor>
  <xdr:oneCellAnchor>
    <xdr:from>
      <xdr:col>7</xdr:col>
      <xdr:colOff>22860</xdr:colOff>
      <xdr:row>15</xdr:row>
      <xdr:rowOff>45720</xdr:rowOff>
    </xdr:from>
    <xdr:ext cx="309828" cy="206467"/>
    <xdr:sp macro="" textlink="">
      <xdr:nvSpPr>
        <xdr:cNvPr id="14359" name="Text Box 23">
          <a:extLst>
            <a:ext uri="{FF2B5EF4-FFF2-40B4-BE49-F238E27FC236}">
              <a16:creationId xmlns:a16="http://schemas.microsoft.com/office/drawing/2014/main" id="{00000000-0008-0000-0800-000017380000}"/>
            </a:ext>
          </a:extLst>
        </xdr:cNvPr>
        <xdr:cNvSpPr txBox="1">
          <a:spLocks noChangeArrowheads="1"/>
        </xdr:cNvSpPr>
      </xdr:nvSpPr>
      <xdr:spPr bwMode="auto">
        <a:xfrm>
          <a:off x="1996440" y="279654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西面</a:t>
          </a:r>
        </a:p>
      </xdr:txBody>
    </xdr:sp>
    <xdr:clientData/>
  </xdr:oneCellAnchor>
  <xdr:oneCellAnchor>
    <xdr:from>
      <xdr:col>14</xdr:col>
      <xdr:colOff>99060</xdr:colOff>
      <xdr:row>15</xdr:row>
      <xdr:rowOff>129540</xdr:rowOff>
    </xdr:from>
    <xdr:ext cx="309828" cy="206467"/>
    <xdr:sp macro="" textlink="">
      <xdr:nvSpPr>
        <xdr:cNvPr id="14360" name="Text Box 24">
          <a:extLst>
            <a:ext uri="{FF2B5EF4-FFF2-40B4-BE49-F238E27FC236}">
              <a16:creationId xmlns:a16="http://schemas.microsoft.com/office/drawing/2014/main" id="{00000000-0008-0000-0800-000018380000}"/>
            </a:ext>
          </a:extLst>
        </xdr:cNvPr>
        <xdr:cNvSpPr txBox="1">
          <a:spLocks noChangeArrowheads="1"/>
        </xdr:cNvSpPr>
      </xdr:nvSpPr>
      <xdr:spPr bwMode="auto">
        <a:xfrm>
          <a:off x="4046220" y="2880360"/>
          <a:ext cx="309828" cy="2064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東面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15</xdr:row>
          <xdr:rowOff>152400</xdr:rowOff>
        </xdr:from>
        <xdr:to>
          <xdr:col>3</xdr:col>
          <xdr:colOff>144780</xdr:colOff>
          <xdr:row>20</xdr:row>
          <xdr:rowOff>38100</xdr:rowOff>
        </xdr:to>
        <xdr:sp macro="" textlink="">
          <xdr:nvSpPr>
            <xdr:cNvPr id="16538" name="Object 154" hidden="1">
              <a:extLst>
                <a:ext uri="{63B3BB69-23CF-44E3-9099-C40C66FF867C}">
                  <a14:compatExt spid="_x0000_s16538"/>
                </a:ext>
                <a:ext uri="{FF2B5EF4-FFF2-40B4-BE49-F238E27FC236}">
                  <a16:creationId xmlns:a16="http://schemas.microsoft.com/office/drawing/2014/main" id="{00000000-0008-0000-0B00-00009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68580</xdr:colOff>
      <xdr:row>35</xdr:row>
      <xdr:rowOff>0</xdr:rowOff>
    </xdr:from>
    <xdr:ext cx="76200" cy="198120"/>
    <xdr:sp macro="" textlink="">
      <xdr:nvSpPr>
        <xdr:cNvPr id="12303" name="Text Box 15">
          <a:extLst>
            <a:ext uri="{FF2B5EF4-FFF2-40B4-BE49-F238E27FC236}">
              <a16:creationId xmlns:a16="http://schemas.microsoft.com/office/drawing/2014/main" id="{00000000-0008-0000-0C00-00000F300000}"/>
            </a:ext>
          </a:extLst>
        </xdr:cNvPr>
        <xdr:cNvSpPr txBox="1">
          <a:spLocks noChangeArrowheads="1"/>
        </xdr:cNvSpPr>
      </xdr:nvSpPr>
      <xdr:spPr bwMode="auto">
        <a:xfrm>
          <a:off x="2987040" y="7299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68580</xdr:colOff>
      <xdr:row>33</xdr:row>
      <xdr:rowOff>0</xdr:rowOff>
    </xdr:from>
    <xdr:ext cx="76200" cy="198120"/>
    <xdr:sp macro="" textlink="">
      <xdr:nvSpPr>
        <xdr:cNvPr id="12395" name="Text Box 107">
          <a:extLst>
            <a:ext uri="{FF2B5EF4-FFF2-40B4-BE49-F238E27FC236}">
              <a16:creationId xmlns:a16="http://schemas.microsoft.com/office/drawing/2014/main" id="{00000000-0008-0000-0C00-00006B300000}"/>
            </a:ext>
          </a:extLst>
        </xdr:cNvPr>
        <xdr:cNvSpPr txBox="1">
          <a:spLocks noChangeArrowheads="1"/>
        </xdr:cNvSpPr>
      </xdr:nvSpPr>
      <xdr:spPr bwMode="auto">
        <a:xfrm>
          <a:off x="2987040" y="6918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513.html" TargetMode="External"/><Relationship Id="rId13" Type="http://schemas.openxmlformats.org/officeDocument/2006/relationships/hyperlink" Target="https://www.vector.co.jp/soft/winnt/business/se380157.html" TargetMode="External"/><Relationship Id="rId18" Type="http://schemas.openxmlformats.org/officeDocument/2006/relationships/hyperlink" Target="https://www.vector.co.jp/soft/winnt/business/se525484.html" TargetMode="External"/><Relationship Id="rId26" Type="http://schemas.openxmlformats.org/officeDocument/2006/relationships/hyperlink" Target="https://www.vector.co.jp/soft/winnt/business/se490357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367859.html" TargetMode="External"/><Relationship Id="rId34" Type="http://schemas.openxmlformats.org/officeDocument/2006/relationships/hyperlink" Target="https://www.vector.co.jp/soft/winnt/business/se361358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561.html" TargetMode="External"/><Relationship Id="rId12" Type="http://schemas.openxmlformats.org/officeDocument/2006/relationships/hyperlink" Target="https://www.vector.co.jp/soft/winnt/business/se525463.html" TargetMode="External"/><Relationship Id="rId17" Type="http://schemas.openxmlformats.org/officeDocument/2006/relationships/hyperlink" Target="https://www.vector.co.jp/soft/winnt/business/se380079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378498.html" TargetMode="External"/><Relationship Id="rId20" Type="http://schemas.openxmlformats.org/officeDocument/2006/relationships/hyperlink" Target="https://www.vector.co.jp/soft/winnt/business/se455976.html" TargetMode="External"/><Relationship Id="rId29" Type="http://schemas.openxmlformats.org/officeDocument/2006/relationships/hyperlink" Target="https://www.vector.co.jp/soft/winnt/business/se361560.html" TargetMode="External"/><Relationship Id="rId41" Type="http://schemas.openxmlformats.org/officeDocument/2006/relationships/hyperlink" Target="https://www.vector.co.jp/soft/winnt/business/se509043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78509.html" TargetMode="External"/><Relationship Id="rId11" Type="http://schemas.openxmlformats.org/officeDocument/2006/relationships/hyperlink" Target="https://www.vector.co.jp/soft/winnt/business/se525485.html" TargetMode="External"/><Relationship Id="rId24" Type="http://schemas.openxmlformats.org/officeDocument/2006/relationships/hyperlink" Target="https://www.vector.co.jp/soft/winnt/business/se514892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40" Type="http://schemas.openxmlformats.org/officeDocument/2006/relationships/hyperlink" Target="https://www.vector.co.jp/soft/winnt/business/se509041.html" TargetMode="External"/><Relationship Id="rId5" Type="http://schemas.openxmlformats.org/officeDocument/2006/relationships/hyperlink" Target="https://www.vector.co.jp/soft/winnt/business/se487502.html" TargetMode="External"/><Relationship Id="rId15" Type="http://schemas.openxmlformats.org/officeDocument/2006/relationships/hyperlink" Target="https://www.vector.co.jp/soft/winnt/business/se487560.html" TargetMode="External"/><Relationship Id="rId23" Type="http://schemas.openxmlformats.org/officeDocument/2006/relationships/hyperlink" Target="https://www.vector.co.jp/soft/winnt/business/se487858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4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524152.html" TargetMode="External"/><Relationship Id="rId14" Type="http://schemas.openxmlformats.org/officeDocument/2006/relationships/hyperlink" Target="https://www.vector.co.jp/soft/winnt/business/se487835.html" TargetMode="External"/><Relationship Id="rId22" Type="http://schemas.openxmlformats.org/officeDocument/2006/relationships/hyperlink" Target="https://www.vector.co.jp/soft/winnt/business/se490353.html" TargetMode="External"/><Relationship Id="rId27" Type="http://schemas.openxmlformats.org/officeDocument/2006/relationships/hyperlink" Target="https://www.vector.co.jp/soft/winnt/business/se490776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6" Type="http://schemas.openxmlformats.org/officeDocument/2006/relationships/comments" Target="../comments4.xml"/><Relationship Id="rId5" Type="http://schemas.openxmlformats.org/officeDocument/2006/relationships/image" Target="../media/image5.emf"/><Relationship Id="rId4" Type="http://schemas.openxmlformats.org/officeDocument/2006/relationships/oleObject" Target="../embeddings/oleObject5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2.bin"/><Relationship Id="rId9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92"/>
  <sheetViews>
    <sheetView tabSelected="1" workbookViewId="0">
      <selection activeCell="A4" sqref="A4:J4"/>
    </sheetView>
  </sheetViews>
  <sheetFormatPr defaultColWidth="9" defaultRowHeight="13.2" x14ac:dyDescent="0.2"/>
  <cols>
    <col min="1" max="16384" width="9" style="328"/>
  </cols>
  <sheetData>
    <row r="1" spans="1:10" ht="25.5" customHeight="1" x14ac:dyDescent="0.2">
      <c r="A1" s="333" t="s">
        <v>505</v>
      </c>
      <c r="B1" s="333"/>
      <c r="C1" s="333"/>
      <c r="D1" s="333"/>
      <c r="E1" s="333"/>
      <c r="F1" s="333"/>
      <c r="G1" s="333"/>
      <c r="H1" s="333"/>
      <c r="I1" s="333"/>
    </row>
    <row r="2" spans="1:10" ht="28.5" customHeight="1" x14ac:dyDescent="0.2">
      <c r="A2" s="333" t="s">
        <v>506</v>
      </c>
      <c r="B2" s="333"/>
      <c r="C2" s="333"/>
      <c r="D2" s="333"/>
      <c r="E2" s="333"/>
      <c r="F2" s="333"/>
      <c r="G2" s="333"/>
      <c r="H2" s="333"/>
      <c r="I2" s="333"/>
    </row>
    <row r="3" spans="1:10" ht="28.5" customHeight="1" x14ac:dyDescent="0.2">
      <c r="A3" s="329"/>
      <c r="B3" s="329"/>
      <c r="C3" s="329"/>
      <c r="D3" s="329"/>
      <c r="E3" s="329"/>
      <c r="F3" s="329"/>
      <c r="G3" s="329"/>
      <c r="H3" s="329"/>
      <c r="I3" s="329"/>
    </row>
    <row r="4" spans="1:10" ht="13.5" customHeight="1" x14ac:dyDescent="0.2">
      <c r="A4" s="335" t="s">
        <v>584</v>
      </c>
      <c r="B4" s="335"/>
      <c r="C4" s="335"/>
      <c r="D4" s="335"/>
      <c r="E4" s="335"/>
      <c r="F4" s="335"/>
      <c r="G4" s="335"/>
      <c r="H4" s="335"/>
      <c r="I4" s="335"/>
      <c r="J4" s="335"/>
    </row>
    <row r="5" spans="1:10" ht="13.5" customHeight="1" x14ac:dyDescent="0.2">
      <c r="A5" s="331" t="s">
        <v>517</v>
      </c>
      <c r="B5" s="331"/>
      <c r="C5" s="331"/>
      <c r="D5" s="331"/>
      <c r="E5" s="331"/>
      <c r="F5" s="331"/>
      <c r="G5" s="331"/>
      <c r="H5" s="331"/>
      <c r="I5" s="331"/>
      <c r="J5" s="331"/>
    </row>
    <row r="6" spans="1:10" ht="13.5" customHeight="1" x14ac:dyDescent="0.2">
      <c r="A6" s="332" t="s">
        <v>539</v>
      </c>
      <c r="B6" s="332"/>
      <c r="C6" s="332"/>
      <c r="D6" s="332"/>
      <c r="E6" s="332"/>
      <c r="F6" s="332"/>
      <c r="G6" s="332"/>
      <c r="H6" s="332"/>
      <c r="I6" s="332"/>
      <c r="J6" s="332"/>
    </row>
    <row r="7" spans="1:10" ht="13.5" customHeight="1" x14ac:dyDescent="0.2">
      <c r="A7" s="331" t="s">
        <v>538</v>
      </c>
      <c r="B7" s="331"/>
      <c r="C7" s="331"/>
      <c r="D7" s="331"/>
      <c r="E7" s="331"/>
      <c r="F7" s="331"/>
      <c r="G7" s="331"/>
      <c r="H7" s="331"/>
      <c r="I7" s="331"/>
      <c r="J7" s="331"/>
    </row>
    <row r="8" spans="1:10" ht="13.5" customHeight="1" x14ac:dyDescent="0.2">
      <c r="A8" s="332" t="s">
        <v>540</v>
      </c>
      <c r="B8" s="332"/>
      <c r="C8" s="332"/>
      <c r="D8" s="332"/>
      <c r="E8" s="332"/>
      <c r="F8" s="332"/>
      <c r="G8" s="332"/>
      <c r="H8" s="332"/>
      <c r="I8" s="332"/>
      <c r="J8" s="332"/>
    </row>
    <row r="9" spans="1:10" ht="13.5" customHeight="1" x14ac:dyDescent="0.2">
      <c r="A9" s="331" t="s">
        <v>541</v>
      </c>
      <c r="B9" s="331"/>
      <c r="C9" s="331"/>
      <c r="D9" s="331"/>
      <c r="E9" s="331"/>
      <c r="F9" s="331"/>
      <c r="G9" s="331"/>
      <c r="H9" s="331"/>
      <c r="I9" s="331"/>
      <c r="J9" s="331"/>
    </row>
    <row r="10" spans="1:10" ht="13.5" customHeight="1" x14ac:dyDescent="0.2">
      <c r="A10" s="332" t="s">
        <v>542</v>
      </c>
      <c r="B10" s="332"/>
      <c r="C10" s="332"/>
      <c r="D10" s="332"/>
      <c r="E10" s="332"/>
      <c r="F10" s="332"/>
      <c r="G10" s="332"/>
      <c r="H10" s="332"/>
      <c r="I10" s="332"/>
      <c r="J10" s="332"/>
    </row>
    <row r="11" spans="1:10" ht="13.5" customHeight="1" x14ac:dyDescent="0.2">
      <c r="A11" s="331" t="s">
        <v>543</v>
      </c>
      <c r="B11" s="331"/>
      <c r="C11" s="331"/>
      <c r="D11" s="331"/>
      <c r="E11" s="331"/>
      <c r="F11" s="331"/>
      <c r="G11" s="331"/>
      <c r="H11" s="331"/>
      <c r="I11" s="331"/>
      <c r="J11" s="331"/>
    </row>
    <row r="12" spans="1:10" ht="13.5" customHeight="1" x14ac:dyDescent="0.2">
      <c r="A12" s="332" t="s">
        <v>544</v>
      </c>
      <c r="B12" s="332"/>
      <c r="C12" s="332"/>
      <c r="D12" s="332"/>
      <c r="E12" s="332"/>
      <c r="F12" s="332"/>
      <c r="G12" s="332"/>
      <c r="H12" s="332"/>
      <c r="I12" s="332"/>
      <c r="J12" s="332"/>
    </row>
    <row r="13" spans="1:10" ht="13.5" customHeight="1" x14ac:dyDescent="0.2">
      <c r="A13" s="331" t="s">
        <v>516</v>
      </c>
      <c r="B13" s="331"/>
      <c r="C13" s="331"/>
      <c r="D13" s="331"/>
      <c r="E13" s="331"/>
      <c r="F13" s="331"/>
      <c r="G13" s="331"/>
      <c r="H13" s="331"/>
      <c r="I13" s="331"/>
      <c r="J13" s="331"/>
    </row>
    <row r="14" spans="1:10" ht="13.5" customHeight="1" x14ac:dyDescent="0.2">
      <c r="A14" s="332" t="s">
        <v>554</v>
      </c>
      <c r="B14" s="332"/>
      <c r="C14" s="332"/>
      <c r="D14" s="332"/>
      <c r="E14" s="332"/>
      <c r="F14" s="332"/>
      <c r="G14" s="332"/>
      <c r="H14" s="332"/>
      <c r="I14" s="332"/>
      <c r="J14" s="332"/>
    </row>
    <row r="15" spans="1:10" ht="13.5" customHeight="1" x14ac:dyDescent="0.2">
      <c r="A15" s="331" t="s">
        <v>510</v>
      </c>
      <c r="B15" s="331"/>
      <c r="C15" s="331"/>
      <c r="D15" s="331"/>
      <c r="E15" s="331"/>
      <c r="F15" s="331"/>
      <c r="G15" s="331"/>
      <c r="H15" s="331"/>
      <c r="I15" s="331"/>
      <c r="J15" s="331"/>
    </row>
    <row r="16" spans="1:10" ht="13.5" customHeight="1" x14ac:dyDescent="0.2">
      <c r="A16" s="332" t="s">
        <v>557</v>
      </c>
      <c r="B16" s="332"/>
      <c r="C16" s="332"/>
      <c r="D16" s="332"/>
      <c r="E16" s="332"/>
      <c r="F16" s="332"/>
      <c r="G16" s="332"/>
      <c r="H16" s="332"/>
      <c r="I16" s="332"/>
      <c r="J16" s="332"/>
    </row>
    <row r="17" spans="1:10" ht="13.5" customHeight="1" x14ac:dyDescent="0.2">
      <c r="A17" s="331" t="s">
        <v>507</v>
      </c>
      <c r="B17" s="331"/>
      <c r="C17" s="331"/>
      <c r="D17" s="331"/>
      <c r="E17" s="331"/>
      <c r="F17" s="331"/>
      <c r="G17" s="331"/>
      <c r="H17" s="331"/>
      <c r="I17" s="331"/>
      <c r="J17" s="331"/>
    </row>
    <row r="18" spans="1:10" ht="13.5" customHeight="1" x14ac:dyDescent="0.2">
      <c r="A18" s="332" t="s">
        <v>560</v>
      </c>
      <c r="B18" s="332"/>
      <c r="C18" s="332"/>
      <c r="D18" s="332"/>
      <c r="E18" s="332"/>
      <c r="F18" s="332"/>
      <c r="G18" s="332"/>
      <c r="H18" s="332"/>
      <c r="I18" s="332"/>
      <c r="J18" s="332"/>
    </row>
    <row r="19" spans="1:10" ht="13.5" customHeight="1" x14ac:dyDescent="0.2">
      <c r="A19" s="331" t="s">
        <v>509</v>
      </c>
      <c r="B19" s="331"/>
      <c r="C19" s="331"/>
      <c r="D19" s="331"/>
      <c r="E19" s="331"/>
      <c r="F19" s="331"/>
      <c r="G19" s="331"/>
      <c r="H19" s="331"/>
      <c r="I19" s="331"/>
      <c r="J19" s="331"/>
    </row>
    <row r="20" spans="1:10" ht="13.5" customHeight="1" x14ac:dyDescent="0.2">
      <c r="A20" s="332" t="s">
        <v>545</v>
      </c>
      <c r="B20" s="332"/>
      <c r="C20" s="332"/>
      <c r="D20" s="332"/>
      <c r="E20" s="332"/>
      <c r="F20" s="332"/>
      <c r="G20" s="332"/>
      <c r="H20" s="332"/>
      <c r="I20" s="332"/>
      <c r="J20" s="332"/>
    </row>
    <row r="21" spans="1:10" ht="13.5" customHeight="1" x14ac:dyDescent="0.2">
      <c r="A21" s="331" t="s">
        <v>551</v>
      </c>
      <c r="B21" s="331"/>
      <c r="C21" s="331"/>
      <c r="D21" s="331"/>
      <c r="E21" s="331"/>
      <c r="F21" s="331"/>
      <c r="G21" s="331"/>
      <c r="H21" s="331"/>
      <c r="I21" s="331"/>
      <c r="J21" s="331"/>
    </row>
    <row r="22" spans="1:10" ht="13.5" customHeight="1" x14ac:dyDescent="0.2">
      <c r="A22" s="332" t="s">
        <v>552</v>
      </c>
      <c r="B22" s="332"/>
      <c r="C22" s="332"/>
      <c r="D22" s="332"/>
      <c r="E22" s="332"/>
      <c r="F22" s="332"/>
      <c r="G22" s="332"/>
      <c r="H22" s="332"/>
      <c r="I22" s="332"/>
      <c r="J22" s="332"/>
    </row>
    <row r="23" spans="1:10" ht="13.5" customHeight="1" x14ac:dyDescent="0.2">
      <c r="A23" s="331" t="s">
        <v>515</v>
      </c>
      <c r="B23" s="331"/>
      <c r="C23" s="331"/>
      <c r="D23" s="331"/>
      <c r="E23" s="331"/>
      <c r="F23" s="331"/>
      <c r="G23" s="331"/>
      <c r="H23" s="331"/>
      <c r="I23" s="331"/>
      <c r="J23" s="331"/>
    </row>
    <row r="24" spans="1:10" ht="13.5" customHeight="1" x14ac:dyDescent="0.2">
      <c r="A24" s="332" t="s">
        <v>550</v>
      </c>
      <c r="B24" s="332"/>
      <c r="C24" s="332"/>
      <c r="D24" s="332"/>
      <c r="E24" s="332"/>
      <c r="F24" s="332"/>
      <c r="G24" s="332"/>
      <c r="H24" s="332"/>
      <c r="I24" s="332"/>
      <c r="J24" s="332"/>
    </row>
    <row r="25" spans="1:10" ht="13.5" customHeight="1" x14ac:dyDescent="0.2">
      <c r="A25" s="331" t="s">
        <v>555</v>
      </c>
      <c r="B25" s="331"/>
      <c r="C25" s="331"/>
      <c r="D25" s="331"/>
      <c r="E25" s="331"/>
      <c r="F25" s="331"/>
      <c r="G25" s="331"/>
      <c r="H25" s="331"/>
      <c r="I25" s="331"/>
      <c r="J25" s="331"/>
    </row>
    <row r="26" spans="1:10" ht="13.5" customHeight="1" x14ac:dyDescent="0.2">
      <c r="A26" s="332" t="s">
        <v>556</v>
      </c>
      <c r="B26" s="332"/>
      <c r="C26" s="332"/>
      <c r="D26" s="332"/>
      <c r="E26" s="332"/>
      <c r="F26" s="332"/>
      <c r="G26" s="332"/>
      <c r="H26" s="332"/>
      <c r="I26" s="332"/>
      <c r="J26" s="332"/>
    </row>
    <row r="27" spans="1:10" ht="13.5" customHeight="1" x14ac:dyDescent="0.2">
      <c r="A27" s="331" t="s">
        <v>558</v>
      </c>
      <c r="B27" s="331"/>
      <c r="C27" s="331"/>
      <c r="D27" s="331"/>
      <c r="E27" s="331"/>
      <c r="F27" s="331"/>
      <c r="G27" s="331"/>
      <c r="H27" s="331"/>
      <c r="I27" s="331"/>
      <c r="J27" s="331"/>
    </row>
    <row r="28" spans="1:10" ht="13.5" customHeight="1" x14ac:dyDescent="0.2">
      <c r="A28" s="332" t="s">
        <v>559</v>
      </c>
      <c r="B28" s="332"/>
      <c r="C28" s="332"/>
      <c r="D28" s="332"/>
      <c r="E28" s="332"/>
      <c r="F28" s="332"/>
      <c r="G28" s="332"/>
      <c r="H28" s="332"/>
      <c r="I28" s="332"/>
      <c r="J28" s="332"/>
    </row>
    <row r="29" spans="1:10" ht="13.5" customHeight="1" x14ac:dyDescent="0.2">
      <c r="A29" s="331" t="s">
        <v>511</v>
      </c>
      <c r="B29" s="331"/>
      <c r="C29" s="331"/>
      <c r="D29" s="331"/>
      <c r="E29" s="331"/>
      <c r="F29" s="331"/>
      <c r="G29" s="331"/>
      <c r="H29" s="331"/>
      <c r="I29" s="331"/>
      <c r="J29" s="331"/>
    </row>
    <row r="30" spans="1:10" ht="13.5" customHeight="1" x14ac:dyDescent="0.2">
      <c r="A30" s="332" t="s">
        <v>546</v>
      </c>
      <c r="B30" s="332"/>
      <c r="C30" s="332"/>
      <c r="D30" s="332"/>
      <c r="E30" s="332"/>
      <c r="F30" s="332"/>
      <c r="G30" s="332"/>
      <c r="H30" s="332"/>
      <c r="I30" s="332"/>
      <c r="J30" s="332"/>
    </row>
    <row r="31" spans="1:10" ht="13.5" customHeight="1" x14ac:dyDescent="0.2">
      <c r="A31" s="331" t="s">
        <v>508</v>
      </c>
      <c r="B31" s="331"/>
      <c r="C31" s="331"/>
      <c r="D31" s="331"/>
      <c r="E31" s="331"/>
      <c r="F31" s="331"/>
      <c r="G31" s="331"/>
      <c r="H31" s="331"/>
      <c r="I31" s="331"/>
      <c r="J31" s="331"/>
    </row>
    <row r="32" spans="1:10" ht="13.5" customHeight="1" x14ac:dyDescent="0.2">
      <c r="A32" s="332" t="s">
        <v>547</v>
      </c>
      <c r="B32" s="332"/>
      <c r="C32" s="332"/>
      <c r="D32" s="332"/>
      <c r="E32" s="332"/>
      <c r="F32" s="332"/>
      <c r="G32" s="332"/>
      <c r="H32" s="332"/>
      <c r="I32" s="332"/>
      <c r="J32" s="332"/>
    </row>
    <row r="33" spans="1:10" ht="13.5" customHeight="1" x14ac:dyDescent="0.2">
      <c r="A33" s="331" t="s">
        <v>512</v>
      </c>
      <c r="B33" s="331"/>
      <c r="C33" s="331"/>
      <c r="D33" s="331"/>
      <c r="E33" s="331"/>
      <c r="F33" s="331"/>
      <c r="G33" s="331"/>
      <c r="H33" s="331"/>
      <c r="I33" s="331"/>
      <c r="J33" s="331"/>
    </row>
    <row r="34" spans="1:10" ht="13.5" customHeight="1" x14ac:dyDescent="0.2">
      <c r="A34" s="332" t="s">
        <v>549</v>
      </c>
      <c r="B34" s="332"/>
      <c r="C34" s="332"/>
      <c r="D34" s="332"/>
      <c r="E34" s="332"/>
      <c r="F34" s="332"/>
      <c r="G34" s="332"/>
      <c r="H34" s="332"/>
      <c r="I34" s="332"/>
      <c r="J34" s="332"/>
    </row>
    <row r="35" spans="1:10" ht="13.5" customHeight="1" x14ac:dyDescent="0.2">
      <c r="A35" s="331" t="s">
        <v>513</v>
      </c>
      <c r="B35" s="331"/>
      <c r="C35" s="331"/>
      <c r="D35" s="331"/>
      <c r="E35" s="331"/>
      <c r="F35" s="331"/>
      <c r="G35" s="331"/>
      <c r="H35" s="331"/>
      <c r="I35" s="331"/>
      <c r="J35" s="331"/>
    </row>
    <row r="36" spans="1:10" ht="13.5" customHeight="1" x14ac:dyDescent="0.2">
      <c r="A36" s="332" t="s">
        <v>548</v>
      </c>
      <c r="B36" s="332"/>
      <c r="C36" s="332"/>
      <c r="D36" s="332"/>
      <c r="E36" s="332"/>
      <c r="F36" s="332"/>
      <c r="G36" s="332"/>
      <c r="H36" s="332"/>
      <c r="I36" s="332"/>
      <c r="J36" s="332"/>
    </row>
    <row r="37" spans="1:10" ht="13.5" customHeight="1" x14ac:dyDescent="0.2">
      <c r="A37" s="331" t="s">
        <v>514</v>
      </c>
      <c r="B37" s="331"/>
      <c r="C37" s="331"/>
      <c r="D37" s="331"/>
      <c r="E37" s="331"/>
      <c r="F37" s="331"/>
      <c r="G37" s="331"/>
      <c r="H37" s="331"/>
      <c r="I37" s="331"/>
      <c r="J37" s="331"/>
    </row>
    <row r="38" spans="1:10" ht="13.5" customHeight="1" x14ac:dyDescent="0.2">
      <c r="A38" s="332" t="s">
        <v>553</v>
      </c>
      <c r="B38" s="332"/>
      <c r="C38" s="332"/>
      <c r="D38" s="332"/>
      <c r="E38" s="332"/>
      <c r="F38" s="332"/>
      <c r="G38" s="332"/>
      <c r="H38" s="332"/>
      <c r="I38" s="332"/>
      <c r="J38" s="332"/>
    </row>
    <row r="39" spans="1:10" ht="13.5" customHeight="1" x14ac:dyDescent="0.2">
      <c r="A39" s="331" t="s">
        <v>565</v>
      </c>
      <c r="B39" s="331"/>
      <c r="C39" s="331"/>
      <c r="D39" s="331"/>
      <c r="E39" s="331"/>
      <c r="F39" s="331"/>
      <c r="G39" s="331"/>
      <c r="H39" s="331"/>
      <c r="I39" s="331"/>
      <c r="J39" s="331"/>
    </row>
    <row r="40" spans="1:10" ht="13.5" customHeight="1" x14ac:dyDescent="0.2">
      <c r="A40" s="332" t="s">
        <v>566</v>
      </c>
      <c r="B40" s="332"/>
      <c r="C40" s="332"/>
      <c r="D40" s="332"/>
      <c r="E40" s="332"/>
      <c r="F40" s="332"/>
      <c r="G40" s="332"/>
      <c r="H40" s="332"/>
      <c r="I40" s="332"/>
      <c r="J40" s="332"/>
    </row>
    <row r="41" spans="1:10" ht="13.5" customHeight="1" x14ac:dyDescent="0.2">
      <c r="A41" s="331" t="s">
        <v>520</v>
      </c>
      <c r="B41" s="331"/>
      <c r="C41" s="331"/>
      <c r="D41" s="331"/>
      <c r="E41" s="331"/>
      <c r="F41" s="331"/>
      <c r="G41" s="331"/>
      <c r="H41" s="331"/>
      <c r="I41" s="331"/>
      <c r="J41" s="331"/>
    </row>
    <row r="42" spans="1:10" ht="13.5" customHeight="1" x14ac:dyDescent="0.2">
      <c r="A42" s="332" t="s">
        <v>567</v>
      </c>
      <c r="B42" s="332"/>
      <c r="C42" s="332"/>
      <c r="D42" s="332"/>
      <c r="E42" s="332"/>
      <c r="F42" s="332"/>
      <c r="G42" s="332"/>
      <c r="H42" s="332"/>
      <c r="I42" s="332"/>
      <c r="J42" s="332"/>
    </row>
    <row r="43" spans="1:10" ht="13.5" customHeight="1" x14ac:dyDescent="0.2">
      <c r="A43" s="331" t="s">
        <v>529</v>
      </c>
      <c r="B43" s="331"/>
      <c r="C43" s="331"/>
      <c r="D43" s="331"/>
      <c r="E43" s="331"/>
      <c r="F43" s="331"/>
      <c r="G43" s="331"/>
      <c r="H43" s="331"/>
      <c r="I43" s="331"/>
      <c r="J43" s="331"/>
    </row>
    <row r="44" spans="1:10" ht="13.5" customHeight="1" x14ac:dyDescent="0.2">
      <c r="A44" s="332" t="s">
        <v>568</v>
      </c>
      <c r="B44" s="332"/>
      <c r="C44" s="332"/>
      <c r="D44" s="332"/>
      <c r="E44" s="332"/>
      <c r="F44" s="332"/>
      <c r="G44" s="332"/>
      <c r="H44" s="332"/>
      <c r="I44" s="332"/>
      <c r="J44" s="332"/>
    </row>
    <row r="45" spans="1:10" ht="13.5" customHeight="1" x14ac:dyDescent="0.2">
      <c r="A45" s="331" t="s">
        <v>533</v>
      </c>
      <c r="B45" s="331"/>
      <c r="C45" s="331"/>
      <c r="D45" s="331"/>
      <c r="E45" s="331"/>
      <c r="F45" s="331"/>
      <c r="G45" s="331"/>
      <c r="H45" s="331"/>
      <c r="I45" s="331"/>
      <c r="J45" s="331"/>
    </row>
    <row r="46" spans="1:10" ht="13.5" customHeight="1" x14ac:dyDescent="0.2">
      <c r="A46" s="332" t="s">
        <v>569</v>
      </c>
      <c r="B46" s="332"/>
      <c r="C46" s="332"/>
      <c r="D46" s="332"/>
      <c r="E46" s="332"/>
      <c r="F46" s="332"/>
      <c r="G46" s="332"/>
      <c r="H46" s="332"/>
      <c r="I46" s="332"/>
      <c r="J46" s="332"/>
    </row>
    <row r="47" spans="1:10" ht="13.5" customHeight="1" x14ac:dyDescent="0.2">
      <c r="A47" s="331" t="s">
        <v>537</v>
      </c>
      <c r="B47" s="331"/>
      <c r="C47" s="331"/>
      <c r="D47" s="331"/>
      <c r="E47" s="331"/>
      <c r="F47" s="331"/>
      <c r="G47" s="331"/>
      <c r="H47" s="331"/>
      <c r="I47" s="331"/>
      <c r="J47" s="331"/>
    </row>
    <row r="48" spans="1:10" ht="13.5" customHeight="1" x14ac:dyDescent="0.2">
      <c r="A48" s="332" t="s">
        <v>570</v>
      </c>
      <c r="B48" s="332"/>
      <c r="C48" s="332"/>
      <c r="D48" s="332"/>
      <c r="E48" s="332"/>
      <c r="F48" s="332"/>
      <c r="G48" s="332"/>
      <c r="H48" s="332"/>
      <c r="I48" s="332"/>
      <c r="J48" s="332"/>
    </row>
    <row r="49" spans="1:10" ht="13.5" customHeight="1" x14ac:dyDescent="0.2">
      <c r="A49" s="331" t="s">
        <v>530</v>
      </c>
      <c r="B49" s="331"/>
      <c r="C49" s="331"/>
      <c r="D49" s="331"/>
      <c r="E49" s="331"/>
      <c r="F49" s="331"/>
      <c r="G49" s="331"/>
      <c r="H49" s="331"/>
      <c r="I49" s="331"/>
      <c r="J49" s="331"/>
    </row>
    <row r="50" spans="1:10" ht="13.5" customHeight="1" x14ac:dyDescent="0.2">
      <c r="A50" s="332" t="s">
        <v>549</v>
      </c>
      <c r="B50" s="332"/>
      <c r="C50" s="332"/>
      <c r="D50" s="332"/>
      <c r="E50" s="332"/>
      <c r="F50" s="332"/>
      <c r="G50" s="332"/>
      <c r="H50" s="332"/>
      <c r="I50" s="332"/>
      <c r="J50" s="332"/>
    </row>
    <row r="51" spans="1:10" ht="13.5" customHeight="1" x14ac:dyDescent="0.2">
      <c r="A51" s="331" t="s">
        <v>563</v>
      </c>
      <c r="B51" s="331"/>
      <c r="C51" s="331"/>
      <c r="D51" s="331"/>
      <c r="E51" s="331"/>
      <c r="F51" s="331"/>
      <c r="G51" s="331"/>
      <c r="H51" s="331"/>
      <c r="I51" s="331"/>
      <c r="J51" s="331"/>
    </row>
    <row r="52" spans="1:10" ht="13.5" customHeight="1" x14ac:dyDescent="0.2">
      <c r="A52" s="332" t="s">
        <v>564</v>
      </c>
      <c r="B52" s="332"/>
      <c r="C52" s="332"/>
      <c r="D52" s="332"/>
      <c r="E52" s="332"/>
      <c r="F52" s="332"/>
      <c r="G52" s="332"/>
      <c r="H52" s="332"/>
      <c r="I52" s="332"/>
      <c r="J52" s="332"/>
    </row>
    <row r="53" spans="1:10" ht="13.5" customHeight="1" x14ac:dyDescent="0.2">
      <c r="A53" s="331" t="s">
        <v>527</v>
      </c>
      <c r="B53" s="331"/>
      <c r="C53" s="331"/>
      <c r="D53" s="331"/>
      <c r="E53" s="331"/>
      <c r="F53" s="331"/>
      <c r="G53" s="331"/>
      <c r="H53" s="331"/>
      <c r="I53" s="331"/>
      <c r="J53" s="331"/>
    </row>
    <row r="54" spans="1:10" ht="13.5" customHeight="1" x14ac:dyDescent="0.2">
      <c r="A54" s="332" t="s">
        <v>571</v>
      </c>
      <c r="B54" s="332"/>
      <c r="C54" s="332"/>
      <c r="D54" s="332"/>
      <c r="E54" s="332"/>
      <c r="F54" s="332"/>
      <c r="G54" s="332"/>
      <c r="H54" s="332"/>
      <c r="I54" s="332"/>
      <c r="J54" s="332"/>
    </row>
    <row r="55" spans="1:10" ht="13.5" customHeight="1" x14ac:dyDescent="0.2">
      <c r="A55" s="331" t="s">
        <v>535</v>
      </c>
      <c r="B55" s="331"/>
      <c r="C55" s="331"/>
      <c r="D55" s="331"/>
      <c r="E55" s="331"/>
      <c r="F55" s="331"/>
      <c r="G55" s="331"/>
      <c r="H55" s="331"/>
      <c r="I55" s="331"/>
      <c r="J55" s="331"/>
    </row>
    <row r="56" spans="1:10" ht="13.5" customHeight="1" x14ac:dyDescent="0.2">
      <c r="A56" s="332" t="s">
        <v>573</v>
      </c>
      <c r="B56" s="332"/>
      <c r="C56" s="332"/>
      <c r="D56" s="332"/>
      <c r="E56" s="332"/>
      <c r="F56" s="332"/>
      <c r="G56" s="332"/>
      <c r="H56" s="332"/>
      <c r="I56" s="332"/>
      <c r="J56" s="332"/>
    </row>
    <row r="57" spans="1:10" ht="13.5" customHeight="1" x14ac:dyDescent="0.2">
      <c r="A57" s="331" t="s">
        <v>526</v>
      </c>
      <c r="B57" s="331"/>
      <c r="C57" s="331"/>
      <c r="D57" s="331"/>
      <c r="E57" s="331"/>
      <c r="F57" s="331"/>
      <c r="G57" s="331"/>
      <c r="H57" s="331"/>
      <c r="I57" s="331"/>
      <c r="J57" s="331"/>
    </row>
    <row r="58" spans="1:10" ht="13.5" customHeight="1" x14ac:dyDescent="0.2">
      <c r="A58" s="332" t="s">
        <v>574</v>
      </c>
      <c r="B58" s="332"/>
      <c r="C58" s="332"/>
      <c r="D58" s="332"/>
      <c r="E58" s="332"/>
      <c r="F58" s="332"/>
      <c r="G58" s="332"/>
      <c r="H58" s="332"/>
      <c r="I58" s="332"/>
      <c r="J58" s="332"/>
    </row>
    <row r="59" spans="1:10" ht="13.5" customHeight="1" x14ac:dyDescent="0.2">
      <c r="A59" s="331" t="s">
        <v>572</v>
      </c>
      <c r="B59" s="331"/>
      <c r="C59" s="331"/>
      <c r="D59" s="331"/>
      <c r="E59" s="331"/>
      <c r="F59" s="331"/>
      <c r="G59" s="331"/>
      <c r="H59" s="331"/>
      <c r="I59" s="331"/>
      <c r="J59" s="331"/>
    </row>
    <row r="60" spans="1:10" ht="13.5" customHeight="1" x14ac:dyDescent="0.2">
      <c r="A60" s="332" t="s">
        <v>552</v>
      </c>
      <c r="B60" s="332"/>
      <c r="C60" s="332"/>
      <c r="D60" s="332"/>
      <c r="E60" s="332"/>
      <c r="F60" s="332"/>
      <c r="G60" s="332"/>
      <c r="H60" s="332"/>
      <c r="I60" s="332"/>
      <c r="J60" s="332"/>
    </row>
    <row r="61" spans="1:10" ht="13.5" customHeight="1" x14ac:dyDescent="0.2">
      <c r="A61" s="331" t="s">
        <v>528</v>
      </c>
      <c r="B61" s="331"/>
      <c r="C61" s="331"/>
      <c r="D61" s="331"/>
      <c r="E61" s="331"/>
      <c r="F61" s="331"/>
      <c r="G61" s="331"/>
      <c r="H61" s="331"/>
      <c r="I61" s="331"/>
      <c r="J61" s="331"/>
    </row>
    <row r="62" spans="1:10" ht="13.5" customHeight="1" x14ac:dyDescent="0.2">
      <c r="A62" s="332" t="s">
        <v>575</v>
      </c>
      <c r="B62" s="332"/>
      <c r="C62" s="332"/>
      <c r="D62" s="332"/>
      <c r="E62" s="332"/>
      <c r="F62" s="332"/>
      <c r="G62" s="332"/>
      <c r="H62" s="332"/>
      <c r="I62" s="332"/>
      <c r="J62" s="332"/>
    </row>
    <row r="63" spans="1:10" ht="13.5" customHeight="1" x14ac:dyDescent="0.2">
      <c r="A63" s="331" t="s">
        <v>532</v>
      </c>
      <c r="B63" s="331"/>
      <c r="C63" s="331"/>
      <c r="D63" s="331"/>
      <c r="E63" s="331"/>
      <c r="F63" s="331"/>
      <c r="G63" s="331"/>
      <c r="H63" s="331"/>
      <c r="I63" s="331"/>
      <c r="J63" s="331"/>
    </row>
    <row r="64" spans="1:10" ht="13.5" customHeight="1" x14ac:dyDescent="0.2">
      <c r="A64" s="332" t="s">
        <v>546</v>
      </c>
      <c r="B64" s="332"/>
      <c r="C64" s="332"/>
      <c r="D64" s="332"/>
      <c r="E64" s="332"/>
      <c r="F64" s="332"/>
      <c r="G64" s="332"/>
      <c r="H64" s="332"/>
      <c r="I64" s="332"/>
      <c r="J64" s="332"/>
    </row>
    <row r="65" spans="1:10" ht="13.5" customHeight="1" x14ac:dyDescent="0.2">
      <c r="A65" s="331" t="s">
        <v>523</v>
      </c>
      <c r="B65" s="331"/>
      <c r="C65" s="331"/>
      <c r="D65" s="331"/>
      <c r="E65" s="331"/>
      <c r="F65" s="331"/>
      <c r="G65" s="331"/>
      <c r="H65" s="331"/>
      <c r="I65" s="331"/>
      <c r="J65" s="331"/>
    </row>
    <row r="66" spans="1:10" ht="13.5" customHeight="1" x14ac:dyDescent="0.2">
      <c r="A66" s="332" t="s">
        <v>576</v>
      </c>
      <c r="B66" s="332"/>
      <c r="C66" s="332"/>
      <c r="D66" s="332"/>
      <c r="E66" s="332"/>
      <c r="F66" s="332"/>
      <c r="G66" s="332"/>
      <c r="H66" s="332"/>
      <c r="I66" s="332"/>
      <c r="J66" s="332"/>
    </row>
    <row r="67" spans="1:10" ht="13.5" customHeight="1" x14ac:dyDescent="0.2">
      <c r="A67" s="331" t="s">
        <v>531</v>
      </c>
      <c r="B67" s="331"/>
      <c r="C67" s="331"/>
      <c r="D67" s="331"/>
      <c r="E67" s="331"/>
      <c r="F67" s="331"/>
      <c r="G67" s="331"/>
      <c r="H67" s="331"/>
      <c r="I67" s="331"/>
      <c r="J67" s="331"/>
    </row>
    <row r="68" spans="1:10" ht="13.5" customHeight="1" x14ac:dyDescent="0.2">
      <c r="A68" s="332" t="s">
        <v>577</v>
      </c>
      <c r="B68" s="332"/>
      <c r="C68" s="332"/>
      <c r="D68" s="332"/>
      <c r="E68" s="332"/>
      <c r="F68" s="332"/>
      <c r="G68" s="332"/>
      <c r="H68" s="332"/>
      <c r="I68" s="332"/>
      <c r="J68" s="332"/>
    </row>
    <row r="69" spans="1:10" ht="13.5" customHeight="1" x14ac:dyDescent="0.2">
      <c r="A69" s="331" t="s">
        <v>524</v>
      </c>
      <c r="B69" s="331"/>
      <c r="C69" s="331"/>
      <c r="D69" s="331"/>
      <c r="E69" s="331"/>
      <c r="F69" s="331"/>
      <c r="G69" s="331"/>
      <c r="H69" s="331"/>
      <c r="I69" s="331"/>
      <c r="J69" s="331"/>
    </row>
    <row r="70" spans="1:10" ht="13.5" customHeight="1" x14ac:dyDescent="0.2">
      <c r="A70" s="332" t="s">
        <v>578</v>
      </c>
      <c r="B70" s="332"/>
      <c r="C70" s="332"/>
      <c r="D70" s="332"/>
      <c r="E70" s="332"/>
      <c r="F70" s="332"/>
      <c r="G70" s="332"/>
      <c r="H70" s="332"/>
      <c r="I70" s="332"/>
      <c r="J70" s="332"/>
    </row>
    <row r="71" spans="1:10" ht="13.5" customHeight="1" x14ac:dyDescent="0.2">
      <c r="A71" s="331" t="s">
        <v>536</v>
      </c>
      <c r="B71" s="331"/>
      <c r="C71" s="331"/>
      <c r="D71" s="331"/>
      <c r="E71" s="331"/>
      <c r="F71" s="331"/>
      <c r="G71" s="331"/>
      <c r="H71" s="331"/>
      <c r="I71" s="331"/>
      <c r="J71" s="331"/>
    </row>
    <row r="72" spans="1:10" ht="13.5" customHeight="1" x14ac:dyDescent="0.2">
      <c r="A72" s="332" t="s">
        <v>550</v>
      </c>
      <c r="B72" s="332"/>
      <c r="C72" s="332"/>
      <c r="D72" s="332"/>
      <c r="E72" s="332"/>
      <c r="F72" s="332"/>
      <c r="G72" s="332"/>
      <c r="H72" s="332"/>
      <c r="I72" s="332"/>
      <c r="J72" s="332"/>
    </row>
    <row r="73" spans="1:10" ht="13.5" customHeight="1" x14ac:dyDescent="0.2">
      <c r="A73" s="331" t="s">
        <v>522</v>
      </c>
      <c r="B73" s="331"/>
      <c r="C73" s="331"/>
      <c r="D73" s="331"/>
      <c r="E73" s="331"/>
      <c r="F73" s="331"/>
      <c r="G73" s="331"/>
      <c r="H73" s="331"/>
      <c r="I73" s="331"/>
      <c r="J73" s="331"/>
    </row>
    <row r="74" spans="1:10" ht="13.5" customHeight="1" x14ac:dyDescent="0.2">
      <c r="A74" s="332" t="s">
        <v>579</v>
      </c>
      <c r="B74" s="332"/>
      <c r="C74" s="332"/>
      <c r="D74" s="332"/>
      <c r="E74" s="332"/>
      <c r="F74" s="332"/>
      <c r="G74" s="332"/>
      <c r="H74" s="332"/>
      <c r="I74" s="332"/>
      <c r="J74" s="332"/>
    </row>
    <row r="75" spans="1:10" ht="13.5" customHeight="1" x14ac:dyDescent="0.2">
      <c r="A75" s="331" t="s">
        <v>518</v>
      </c>
      <c r="B75" s="331"/>
      <c r="C75" s="331"/>
      <c r="D75" s="331"/>
      <c r="E75" s="331"/>
      <c r="F75" s="331"/>
      <c r="G75" s="331"/>
      <c r="H75" s="331"/>
      <c r="I75" s="331"/>
      <c r="J75" s="331"/>
    </row>
    <row r="76" spans="1:10" ht="13.5" customHeight="1" x14ac:dyDescent="0.2">
      <c r="A76" s="332" t="s">
        <v>580</v>
      </c>
      <c r="B76" s="332"/>
      <c r="C76" s="332"/>
      <c r="D76" s="332"/>
      <c r="E76" s="332"/>
      <c r="F76" s="332"/>
      <c r="G76" s="332"/>
      <c r="H76" s="332"/>
      <c r="I76" s="332"/>
      <c r="J76" s="332"/>
    </row>
    <row r="77" spans="1:10" ht="13.5" customHeight="1" x14ac:dyDescent="0.2">
      <c r="A77" s="331" t="s">
        <v>534</v>
      </c>
      <c r="B77" s="331"/>
      <c r="C77" s="331"/>
      <c r="D77" s="331"/>
      <c r="E77" s="331"/>
      <c r="F77" s="331"/>
      <c r="G77" s="331"/>
      <c r="H77" s="331"/>
      <c r="I77" s="331"/>
      <c r="J77" s="331"/>
    </row>
    <row r="78" spans="1:10" ht="13.5" customHeight="1" x14ac:dyDescent="0.2">
      <c r="A78" s="332" t="s">
        <v>553</v>
      </c>
      <c r="B78" s="332"/>
      <c r="C78" s="332"/>
      <c r="D78" s="332"/>
      <c r="E78" s="332"/>
      <c r="F78" s="332"/>
      <c r="G78" s="332"/>
      <c r="H78" s="332"/>
      <c r="I78" s="332"/>
      <c r="J78" s="332"/>
    </row>
    <row r="79" spans="1:10" ht="13.5" customHeight="1" x14ac:dyDescent="0.2">
      <c r="A79" s="331" t="s">
        <v>525</v>
      </c>
      <c r="B79" s="331"/>
      <c r="C79" s="331"/>
      <c r="D79" s="331"/>
      <c r="E79" s="331"/>
      <c r="F79" s="331"/>
      <c r="G79" s="331"/>
      <c r="H79" s="331"/>
      <c r="I79" s="331"/>
      <c r="J79" s="331"/>
    </row>
    <row r="80" spans="1:10" ht="13.5" customHeight="1" x14ac:dyDescent="0.2">
      <c r="A80" s="332" t="s">
        <v>581</v>
      </c>
      <c r="B80" s="332"/>
      <c r="C80" s="332"/>
      <c r="D80" s="332"/>
      <c r="E80" s="332"/>
      <c r="F80" s="332"/>
      <c r="G80" s="332"/>
      <c r="H80" s="332"/>
      <c r="I80" s="332"/>
      <c r="J80" s="332"/>
    </row>
    <row r="81" spans="1:10" ht="13.5" customHeight="1" x14ac:dyDescent="0.2">
      <c r="A81" s="331" t="s">
        <v>582</v>
      </c>
      <c r="B81" s="331"/>
      <c r="C81" s="331"/>
      <c r="D81" s="331"/>
      <c r="E81" s="331"/>
      <c r="F81" s="331"/>
      <c r="G81" s="331"/>
      <c r="H81" s="331"/>
      <c r="I81" s="331"/>
      <c r="J81" s="331"/>
    </row>
    <row r="82" spans="1:10" ht="13.5" customHeight="1" x14ac:dyDescent="0.2">
      <c r="A82" s="332" t="s">
        <v>583</v>
      </c>
      <c r="B82" s="332"/>
      <c r="C82" s="332"/>
      <c r="D82" s="332"/>
      <c r="E82" s="332"/>
      <c r="F82" s="332"/>
      <c r="G82" s="332"/>
      <c r="H82" s="332"/>
      <c r="I82" s="332"/>
      <c r="J82" s="332"/>
    </row>
    <row r="83" spans="1:10" ht="13.5" customHeight="1" x14ac:dyDescent="0.2">
      <c r="A83" s="331" t="s">
        <v>519</v>
      </c>
      <c r="B83" s="331"/>
      <c r="C83" s="331"/>
      <c r="D83" s="331"/>
      <c r="E83" s="331"/>
      <c r="F83" s="331"/>
      <c r="G83" s="331"/>
      <c r="H83" s="331"/>
      <c r="I83" s="331"/>
      <c r="J83" s="331"/>
    </row>
    <row r="84" spans="1:10" ht="13.5" customHeight="1" x14ac:dyDescent="0.2">
      <c r="A84" s="332" t="s">
        <v>561</v>
      </c>
      <c r="B84" s="332"/>
      <c r="C84" s="332"/>
      <c r="D84" s="332"/>
      <c r="E84" s="332"/>
      <c r="F84" s="332"/>
      <c r="G84" s="332"/>
      <c r="H84" s="332"/>
      <c r="I84" s="332"/>
      <c r="J84" s="332"/>
    </row>
    <row r="85" spans="1:10" ht="13.5" customHeight="1" x14ac:dyDescent="0.2">
      <c r="A85" s="331" t="s">
        <v>521</v>
      </c>
      <c r="B85" s="331"/>
      <c r="C85" s="331"/>
      <c r="D85" s="331"/>
      <c r="E85" s="331"/>
      <c r="F85" s="331"/>
      <c r="G85" s="331"/>
      <c r="H85" s="331"/>
      <c r="I85" s="331"/>
      <c r="J85" s="331"/>
    </row>
    <row r="86" spans="1:10" ht="13.5" customHeight="1" x14ac:dyDescent="0.2">
      <c r="A86" s="332" t="s">
        <v>562</v>
      </c>
      <c r="B86" s="332"/>
      <c r="C86" s="332"/>
      <c r="D86" s="332"/>
      <c r="E86" s="332"/>
      <c r="F86" s="332"/>
      <c r="G86" s="332"/>
      <c r="H86" s="332"/>
      <c r="I86" s="332"/>
      <c r="J86" s="332"/>
    </row>
    <row r="87" spans="1:10" ht="13.5" customHeight="1" x14ac:dyDescent="0.2">
      <c r="A87" s="332"/>
      <c r="B87" s="332"/>
      <c r="C87" s="332"/>
      <c r="D87" s="332"/>
      <c r="E87" s="332"/>
      <c r="F87" s="332"/>
      <c r="G87" s="332"/>
      <c r="H87" s="332"/>
      <c r="I87" s="332"/>
      <c r="J87" s="332"/>
    </row>
    <row r="88" spans="1:10" ht="13.5" customHeight="1" x14ac:dyDescent="0.2">
      <c r="A88" s="334"/>
      <c r="B88" s="334"/>
      <c r="C88" s="334"/>
      <c r="D88" s="334"/>
      <c r="E88" s="334"/>
      <c r="F88" s="334"/>
      <c r="G88" s="334"/>
      <c r="H88" s="334"/>
      <c r="I88" s="334"/>
      <c r="J88" s="334"/>
    </row>
    <row r="89" spans="1:10" ht="13.5" customHeight="1" x14ac:dyDescent="0.2">
      <c r="A89" s="330"/>
      <c r="B89" s="330"/>
      <c r="C89" s="330"/>
      <c r="D89" s="330"/>
      <c r="E89" s="330"/>
      <c r="F89" s="330"/>
      <c r="G89" s="330"/>
      <c r="H89" s="330"/>
      <c r="I89" s="330"/>
      <c r="J89" s="330"/>
    </row>
    <row r="90" spans="1:10" ht="13.5" customHeight="1" x14ac:dyDescent="0.2">
      <c r="A90" s="330"/>
      <c r="B90" s="330"/>
      <c r="C90" s="330"/>
      <c r="D90" s="330"/>
      <c r="E90" s="330"/>
      <c r="F90" s="330"/>
      <c r="G90" s="330"/>
      <c r="H90" s="330"/>
      <c r="I90" s="330"/>
      <c r="J90" s="330"/>
    </row>
    <row r="91" spans="1:10" ht="13.5" customHeight="1" x14ac:dyDescent="0.2">
      <c r="A91" s="330"/>
      <c r="B91" s="330"/>
      <c r="C91" s="330"/>
      <c r="D91" s="330"/>
      <c r="E91" s="330"/>
      <c r="F91" s="330"/>
      <c r="G91" s="330"/>
      <c r="H91" s="330"/>
      <c r="I91" s="330"/>
      <c r="J91" s="330"/>
    </row>
    <row r="92" spans="1:10" ht="13.5" customHeight="1" x14ac:dyDescent="0.2">
      <c r="A92" s="330"/>
      <c r="B92" s="330"/>
      <c r="C92" s="330"/>
      <c r="D92" s="330"/>
      <c r="E92" s="330"/>
      <c r="F92" s="330"/>
      <c r="G92" s="330"/>
      <c r="H92" s="330"/>
      <c r="I92" s="330"/>
      <c r="J92" s="330"/>
    </row>
  </sheetData>
  <mergeCells count="91">
    <mergeCell ref="A87:J87"/>
    <mergeCell ref="A88:J88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  <mergeCell ref="A67:J67"/>
    <mergeCell ref="A68:J68"/>
    <mergeCell ref="A69:J69"/>
    <mergeCell ref="A70:J70"/>
    <mergeCell ref="A71:J71"/>
    <mergeCell ref="A72:J72"/>
    <mergeCell ref="A73:J73"/>
    <mergeCell ref="A74:J74"/>
    <mergeCell ref="A75:J75"/>
    <mergeCell ref="A76:J76"/>
    <mergeCell ref="A86:J86"/>
    <mergeCell ref="A77:J77"/>
    <mergeCell ref="A78:J78"/>
    <mergeCell ref="A79:J79"/>
    <mergeCell ref="A80:J80"/>
    <mergeCell ref="A81:J81"/>
    <mergeCell ref="A82:J82"/>
    <mergeCell ref="A83:J83"/>
    <mergeCell ref="A84:J84"/>
    <mergeCell ref="A85:J85"/>
    <mergeCell ref="A65:J65"/>
    <mergeCell ref="A66:J66"/>
    <mergeCell ref="A57:J57"/>
    <mergeCell ref="A58:J58"/>
    <mergeCell ref="A59:J59"/>
    <mergeCell ref="A60:J60"/>
    <mergeCell ref="A61:J61"/>
    <mergeCell ref="A62:J62"/>
    <mergeCell ref="A54:J54"/>
    <mergeCell ref="A55:J55"/>
    <mergeCell ref="A56:J56"/>
    <mergeCell ref="A63:J63"/>
    <mergeCell ref="A64:J64"/>
    <mergeCell ref="A49:J49"/>
    <mergeCell ref="A50:J50"/>
    <mergeCell ref="A51:J51"/>
    <mergeCell ref="A52:J52"/>
    <mergeCell ref="A53:J53"/>
    <mergeCell ref="A44:J44"/>
    <mergeCell ref="A45:J45"/>
    <mergeCell ref="A46:J46"/>
    <mergeCell ref="A47:J47"/>
    <mergeCell ref="A48:J48"/>
    <mergeCell ref="A39:J39"/>
    <mergeCell ref="A40:J40"/>
    <mergeCell ref="A41:J41"/>
    <mergeCell ref="A42:J42"/>
    <mergeCell ref="A43:J43"/>
    <mergeCell ref="A34:J34"/>
    <mergeCell ref="A35:J35"/>
    <mergeCell ref="A36:J36"/>
    <mergeCell ref="A37:J37"/>
    <mergeCell ref="A38:J38"/>
    <mergeCell ref="A1:I1"/>
    <mergeCell ref="A2:I2"/>
    <mergeCell ref="A22:J22"/>
    <mergeCell ref="A23:J23"/>
    <mergeCell ref="A24:J24"/>
    <mergeCell ref="A18:J18"/>
    <mergeCell ref="A89:J89"/>
    <mergeCell ref="A90:J90"/>
    <mergeCell ref="A91:J91"/>
    <mergeCell ref="A92:J92"/>
    <mergeCell ref="A19:J19"/>
    <mergeCell ref="A20:J20"/>
    <mergeCell ref="A21:J21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</mergeCells>
  <phoneticPr fontId="3"/>
  <hyperlinks>
    <hyperlink ref="A5" r:id="rId1" display="https://www.vector.co.jp/soft/winnt/business/se490409.html" xr:uid="{65ECE896-ACC8-4A42-BAAB-70073F4C7940}"/>
    <hyperlink ref="A7" r:id="rId2" display="https://www.vector.co.jp/soft/winnt/business/se490680.html" xr:uid="{D456F0F4-AAB7-465F-90B7-346161C769DC}"/>
    <hyperlink ref="A9" r:id="rId3" display="https://www.vector.co.jp/soft/winnt/business/se517814.html" xr:uid="{C94D486B-3854-4293-B067-65ABB2181AFE}"/>
    <hyperlink ref="A11" r:id="rId4" display="https://www.vector.co.jp/soft/winnt/business/se517700.html" xr:uid="{F8D24282-BA7A-4FF1-813B-C7DA659EF3B9}"/>
    <hyperlink ref="A13" r:id="rId5" display="https://www.vector.co.jp/soft/winnt/business/se487502.html" xr:uid="{30036AE8-E4E7-42B4-8B8F-39BF21A9FEC4}"/>
    <hyperlink ref="A15" r:id="rId6" display="https://www.vector.co.jp/soft/winnt/business/se378509.html" xr:uid="{8E940E9D-24A7-414B-B8DA-40464F00F0BA}"/>
    <hyperlink ref="A17" r:id="rId7" display="https://www.vector.co.jp/soft/winnt/business/se487561.html" xr:uid="{06FCACD2-C404-4F24-9108-535F6307589B}"/>
    <hyperlink ref="A19" r:id="rId8" display="https://www.vector.co.jp/soft/winnt/business/se378513.html" xr:uid="{E6C23314-7B32-460C-93DA-C1F2450376E5}"/>
    <hyperlink ref="A21" r:id="rId9" display="https://www.vector.co.jp/soft/winnt/business/se524152.html" xr:uid="{176F8389-A158-4A32-B6ED-E9C5E2CDD5DF}"/>
    <hyperlink ref="A23" r:id="rId10" display="https://www.vector.co.jp/soft/winnt/business/se380096.html" xr:uid="{67F2C248-D698-485E-ABC4-58DB19F73675}"/>
    <hyperlink ref="A25" r:id="rId11" display="https://www.vector.co.jp/soft/winnt/business/se525485.html" xr:uid="{383B6AC0-FA50-4D40-B58C-FA527EC2CF7F}"/>
    <hyperlink ref="A27" r:id="rId12" display="https://www.vector.co.jp/soft/winnt/business/se525463.html" xr:uid="{B54B77CA-9F52-49F9-92AA-65D02AF7F062}"/>
    <hyperlink ref="A29" r:id="rId13" display="https://www.vector.co.jp/soft/winnt/business/se380157.html" xr:uid="{6ADA2766-5C69-4E4D-B646-B21C669ED91C}"/>
    <hyperlink ref="A31" r:id="rId14" display="https://www.vector.co.jp/soft/winnt/business/se487835.html" xr:uid="{4B6F08A2-4C0C-44B1-A9AC-89B986342700}"/>
    <hyperlink ref="A33" r:id="rId15" display="https://www.vector.co.jp/soft/winnt/business/se487560.html" xr:uid="{FDCBACE7-2654-47E0-BD31-2B451A5D9F69}"/>
    <hyperlink ref="A35" r:id="rId16" display="https://www.vector.co.jp/soft/winnt/business/se378498.html" xr:uid="{4ED91BEE-307E-4687-A2D9-3490448AF390}"/>
    <hyperlink ref="A37" r:id="rId17" display="https://www.vector.co.jp/soft/winnt/business/se380079.html" xr:uid="{40031996-EE45-4E8C-A945-F438C95BAC12}"/>
    <hyperlink ref="A39" r:id="rId18" display="https://www.vector.co.jp/soft/winnt/business/se525484.html" xr:uid="{B69852E2-07ED-49F5-A912-79BCCF6B72F5}"/>
    <hyperlink ref="A41" r:id="rId19" display="https://www.vector.co.jp/soft/winnt/business/se509044.html" xr:uid="{6378705D-02A7-4033-BD57-640F5330409F}"/>
    <hyperlink ref="A43" r:id="rId20" display="https://www.vector.co.jp/soft/winnt/business/se455976.html" xr:uid="{F62886A1-4388-4DC6-AC52-1CC717D619C2}"/>
    <hyperlink ref="A45" r:id="rId21" display="https://www.vector.co.jp/soft/winnt/business/se367859.html" xr:uid="{DD5B32B1-52B1-4E25-9634-24B321D00CB1}"/>
    <hyperlink ref="A47" r:id="rId22" display="https://www.vector.co.jp/soft/winnt/business/se490353.html" xr:uid="{69C1CA73-716A-48DD-B6CD-5E42FE630C1A}"/>
    <hyperlink ref="A49" r:id="rId23" display="https://www.vector.co.jp/soft/winnt/business/se487858.html" xr:uid="{5600FFCE-C8AA-4AFC-A506-C180697CC47E}"/>
    <hyperlink ref="A51" r:id="rId24" display="https://www.vector.co.jp/soft/winnt/business/se514892.html" xr:uid="{2879BDA0-5238-4EFD-A6E3-F1B8FA0EAEE1}"/>
    <hyperlink ref="A53" r:id="rId25" display="https://www.vector.co.jp/soft/winnt/business/se509079.html" xr:uid="{65F4F3B7-5782-4FF9-88AA-A20F804BB081}"/>
    <hyperlink ref="A55" r:id="rId26" display="https://www.vector.co.jp/soft/winnt/business/se490357.html" xr:uid="{6F2E3C00-F44C-4F4F-A753-50C85D007CAA}"/>
    <hyperlink ref="A57" r:id="rId27" display="https://www.vector.co.jp/soft/winnt/business/se490776.html" xr:uid="{3B700239-C26D-45F9-B719-3590165967AE}"/>
    <hyperlink ref="A59" r:id="rId28" display="https://www.vector.co.jp/soft/winnt/business/se524150.html" xr:uid="{EEB5279B-6B44-4881-A522-8E32DAB811CF}"/>
    <hyperlink ref="A61" r:id="rId29" display="https://www.vector.co.jp/soft/winnt/business/se361560.html" xr:uid="{F26332B3-63F6-4DEB-BC51-47CBA27FB4CC}"/>
    <hyperlink ref="A63" r:id="rId30" display="https://www.vector.co.jp/soft/winnt/business/se366736.html" xr:uid="{ED58B8C5-A4DA-4980-AFC9-1F61AF1E25BD}"/>
    <hyperlink ref="A65" r:id="rId31" display="https://www.vector.co.jp/soft/winnt/business/se509046.html" xr:uid="{EC8F5547-AD40-46CE-9612-2F913D903996}"/>
    <hyperlink ref="A67" r:id="rId32" display="https://www.vector.co.jp/soft/winnt/business/se365082.html" xr:uid="{D22FEF83-1927-4672-A49D-808BDF90399C}"/>
    <hyperlink ref="A69" r:id="rId33" display="https://www.vector.co.jp/soft/winnt/business/se509051.html" xr:uid="{3E4C6CC8-E3A4-4E06-8AB2-5EE516C7E5E4}"/>
    <hyperlink ref="A71" r:id="rId34" display="https://www.vector.co.jp/soft/winnt/business/se361358.html" xr:uid="{02D2B6E8-E896-481E-B579-0B6731C75228}"/>
    <hyperlink ref="A73" r:id="rId35" display="https://www.vector.co.jp/soft/winnt/business/se509045.html" xr:uid="{1A300980-94AC-4095-84B3-4B5D522FFA19}"/>
    <hyperlink ref="A75" r:id="rId36" display="https://www.vector.co.jp/soft/winnt/business/se509050.html" xr:uid="{3FC02118-ACB2-49C6-9AC1-9E062280C4EA}"/>
    <hyperlink ref="A77" r:id="rId37" display="https://www.vector.co.jp/soft/winnt/business/se361539.html" xr:uid="{B6DF3CB3-8101-49EF-9938-03CE34165E0A}"/>
    <hyperlink ref="A79" r:id="rId38" display="https://www.vector.co.jp/soft/winnt/business/se487503.html" xr:uid="{D463000C-8C76-4C79-A17F-69047054FDB8}"/>
    <hyperlink ref="A81" r:id="rId39" display="https://www.vector.co.jp/soft/winnt/business/se525461.html" xr:uid="{EEB29327-7516-4609-8D85-94E1A20F470F}"/>
    <hyperlink ref="A83" r:id="rId40" display="https://www.vector.co.jp/soft/winnt/business/se509041.html" xr:uid="{B078D9DB-3CC1-4CC1-A7B8-0A2F434FE246}"/>
    <hyperlink ref="A85" r:id="rId41" display="https://www.vector.co.jp/soft/winnt/business/se509043.html" xr:uid="{973F9F87-88C1-4291-9D11-4D9FE2B24F24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indexed="14"/>
  </sheetPr>
  <dimension ref="A1:AA10"/>
  <sheetViews>
    <sheetView topLeftCell="H1" workbookViewId="0">
      <selection activeCell="V15" sqref="V15"/>
    </sheetView>
  </sheetViews>
  <sheetFormatPr defaultRowHeight="13.2" x14ac:dyDescent="0.2"/>
  <cols>
    <col min="1" max="1" width="3.21875" style="4" customWidth="1"/>
    <col min="2" max="2" width="11.6640625" style="3" customWidth="1"/>
    <col min="3" max="3" width="4.109375" style="4" customWidth="1"/>
    <col min="4" max="5" width="4.109375" style="3" customWidth="1"/>
    <col min="6" max="6" width="4.88671875" style="3" customWidth="1"/>
    <col min="7" max="7" width="4.109375" style="3" customWidth="1"/>
    <col min="8" max="8" width="4.88671875" style="3" customWidth="1"/>
    <col min="9" max="12" width="4.109375" style="3" customWidth="1"/>
    <col min="13" max="14" width="4.88671875" style="3" customWidth="1"/>
    <col min="15" max="15" width="5.109375" style="3" customWidth="1"/>
    <col min="16" max="16" width="4.88671875" style="3" customWidth="1"/>
    <col min="17" max="17" width="5.109375" style="3" customWidth="1"/>
    <col min="18" max="18" width="4.109375" style="3" customWidth="1"/>
    <col min="19" max="20" width="4.88671875" style="3" customWidth="1"/>
    <col min="21" max="21" width="4.44140625" customWidth="1"/>
  </cols>
  <sheetData>
    <row r="1" spans="1:27" ht="18" customHeight="1" x14ac:dyDescent="0.2">
      <c r="A1" s="749" t="s">
        <v>133</v>
      </c>
      <c r="B1" s="749"/>
      <c r="C1" s="749"/>
      <c r="D1" s="749"/>
      <c r="E1" s="749"/>
      <c r="F1" s="749"/>
      <c r="G1" s="749"/>
      <c r="H1" s="749"/>
      <c r="I1" s="121"/>
      <c r="J1" s="121"/>
      <c r="K1" s="121"/>
      <c r="L1" s="121"/>
      <c r="M1" s="121"/>
      <c r="N1" s="121"/>
      <c r="O1" s="121"/>
      <c r="P1" s="121"/>
      <c r="Q1" s="121"/>
      <c r="R1" s="748" t="s">
        <v>272</v>
      </c>
      <c r="S1" s="748"/>
      <c r="T1" s="748"/>
    </row>
    <row r="2" spans="1:27" ht="4.5" customHeight="1" thickBot="1" x14ac:dyDescent="0.25"/>
    <row r="3" spans="1:27" ht="21" customHeight="1" x14ac:dyDescent="0.2">
      <c r="A3" s="764" t="s">
        <v>270</v>
      </c>
      <c r="B3" s="765"/>
      <c r="C3" s="765"/>
      <c r="D3" s="765"/>
      <c r="E3" s="765"/>
      <c r="F3" s="765"/>
      <c r="G3" s="765"/>
      <c r="H3" s="765"/>
      <c r="I3" s="765"/>
      <c r="J3" s="765"/>
      <c r="K3" s="765"/>
      <c r="L3" s="765"/>
      <c r="M3" s="765"/>
      <c r="N3" s="765"/>
      <c r="O3" s="765"/>
      <c r="P3" s="765"/>
      <c r="Q3" s="765"/>
      <c r="R3" s="765"/>
      <c r="S3" s="765"/>
      <c r="T3" s="766"/>
      <c r="V3" s="262"/>
      <c r="W3" s="567" t="s">
        <v>221</v>
      </c>
      <c r="X3" s="717"/>
    </row>
    <row r="4" spans="1:27" s="51" customFormat="1" ht="15.9" customHeight="1" x14ac:dyDescent="0.2">
      <c r="A4" s="750" t="s">
        <v>478</v>
      </c>
      <c r="B4" s="773" t="s">
        <v>477</v>
      </c>
      <c r="C4" s="770" t="s">
        <v>285</v>
      </c>
      <c r="D4" s="753" t="s">
        <v>479</v>
      </c>
      <c r="E4" s="754"/>
      <c r="F4" s="754"/>
      <c r="G4" s="754"/>
      <c r="H4" s="755"/>
      <c r="I4" s="753" t="s">
        <v>264</v>
      </c>
      <c r="J4" s="754"/>
      <c r="K4" s="754"/>
      <c r="L4" s="754"/>
      <c r="M4" s="754"/>
      <c r="N4" s="754"/>
      <c r="O4" s="754"/>
      <c r="P4" s="755"/>
      <c r="Q4" s="282" t="s">
        <v>265</v>
      </c>
      <c r="R4" s="640"/>
      <c r="S4" s="640"/>
      <c r="T4" s="767"/>
      <c r="V4" s="263"/>
      <c r="W4" s="778" t="s">
        <v>222</v>
      </c>
      <c r="X4" s="779"/>
    </row>
    <row r="5" spans="1:27" s="51" customFormat="1" ht="22.5" customHeight="1" thickBot="1" x14ac:dyDescent="0.25">
      <c r="A5" s="751"/>
      <c r="B5" s="774"/>
      <c r="C5" s="771"/>
      <c r="D5" s="514"/>
      <c r="E5" s="653"/>
      <c r="F5" s="653"/>
      <c r="G5" s="653"/>
      <c r="H5" s="515"/>
      <c r="I5" s="514"/>
      <c r="J5" s="653"/>
      <c r="K5" s="653"/>
      <c r="L5" s="653"/>
      <c r="M5" s="653"/>
      <c r="N5" s="653"/>
      <c r="O5" s="653"/>
      <c r="P5" s="515"/>
      <c r="Q5" s="283" t="s">
        <v>266</v>
      </c>
      <c r="R5" s="640"/>
      <c r="S5" s="517"/>
      <c r="T5" s="768" t="s">
        <v>271</v>
      </c>
      <c r="V5" s="266"/>
      <c r="W5" s="776" t="s">
        <v>100</v>
      </c>
      <c r="X5" s="777"/>
    </row>
    <row r="6" spans="1:27" s="51" customFormat="1" ht="48" customHeight="1" x14ac:dyDescent="0.2">
      <c r="A6" s="751"/>
      <c r="B6" s="774"/>
      <c r="C6" s="771"/>
      <c r="D6" s="47" t="s">
        <v>480</v>
      </c>
      <c r="E6" s="47" t="s">
        <v>481</v>
      </c>
      <c r="F6" s="46" t="s">
        <v>249</v>
      </c>
      <c r="G6" s="46" t="s">
        <v>250</v>
      </c>
      <c r="H6" s="46" t="s">
        <v>251</v>
      </c>
      <c r="I6" s="82" t="s">
        <v>252</v>
      </c>
      <c r="J6" s="82" t="s">
        <v>253</v>
      </c>
      <c r="K6" s="756" t="s">
        <v>255</v>
      </c>
      <c r="L6" s="757"/>
      <c r="M6" s="756" t="s">
        <v>257</v>
      </c>
      <c r="N6" s="757"/>
      <c r="O6" s="122" t="s">
        <v>258</v>
      </c>
      <c r="P6" s="122" t="s">
        <v>260</v>
      </c>
      <c r="Q6" s="130" t="s">
        <v>267</v>
      </c>
      <c r="R6" s="73" t="s">
        <v>263</v>
      </c>
      <c r="S6" s="73" t="s">
        <v>269</v>
      </c>
      <c r="T6" s="769"/>
    </row>
    <row r="7" spans="1:27" s="51" customFormat="1" ht="15.9" customHeight="1" thickBot="1" x14ac:dyDescent="0.25">
      <c r="A7" s="752"/>
      <c r="B7" s="775"/>
      <c r="C7" s="772"/>
      <c r="D7" s="48" t="s">
        <v>8</v>
      </c>
      <c r="E7" s="48" t="s">
        <v>8</v>
      </c>
      <c r="F7" s="48" t="s">
        <v>254</v>
      </c>
      <c r="G7" s="48" t="s">
        <v>8</v>
      </c>
      <c r="H7" s="48" t="s">
        <v>295</v>
      </c>
      <c r="I7" s="128" t="s">
        <v>256</v>
      </c>
      <c r="J7" s="48" t="s">
        <v>9</v>
      </c>
      <c r="K7" s="23" t="s">
        <v>10</v>
      </c>
      <c r="L7" s="23" t="s">
        <v>11</v>
      </c>
      <c r="M7" s="23" t="s">
        <v>10</v>
      </c>
      <c r="N7" s="23" t="s">
        <v>11</v>
      </c>
      <c r="O7" s="23" t="s">
        <v>259</v>
      </c>
      <c r="P7" s="23" t="s">
        <v>261</v>
      </c>
      <c r="Q7" s="129" t="s">
        <v>268</v>
      </c>
      <c r="R7" s="74"/>
      <c r="S7" s="129" t="s">
        <v>262</v>
      </c>
      <c r="T7" s="132" t="s">
        <v>262</v>
      </c>
    </row>
    <row r="8" spans="1:27" s="36" customFormat="1" ht="17.100000000000001" customHeight="1" x14ac:dyDescent="0.2">
      <c r="A8" s="133">
        <v>2</v>
      </c>
      <c r="B8" s="123" t="s">
        <v>333</v>
      </c>
      <c r="C8" s="23">
        <v>1</v>
      </c>
      <c r="D8" s="124">
        <v>7</v>
      </c>
      <c r="E8" s="124">
        <v>6</v>
      </c>
      <c r="F8" s="125">
        <f>ROUND(D8*E8,1)</f>
        <v>42</v>
      </c>
      <c r="G8" s="53">
        <v>2.7</v>
      </c>
      <c r="H8" s="126">
        <f>ROUND(F8*G8,1)</f>
        <v>113.4</v>
      </c>
      <c r="I8" s="53">
        <v>0.15</v>
      </c>
      <c r="J8" s="127">
        <f>ROUND(F8*I8,0)</f>
        <v>6</v>
      </c>
      <c r="K8" s="53">
        <v>69</v>
      </c>
      <c r="L8" s="53">
        <v>53</v>
      </c>
      <c r="M8" s="126">
        <f>J8*K8</f>
        <v>414</v>
      </c>
      <c r="N8" s="126">
        <f>J8*L8</f>
        <v>318</v>
      </c>
      <c r="O8" s="53">
        <v>30</v>
      </c>
      <c r="P8" s="126">
        <f>J8*O8</f>
        <v>180</v>
      </c>
      <c r="Q8" s="53"/>
      <c r="R8" s="53">
        <v>0.6</v>
      </c>
      <c r="S8" s="127" t="e">
        <f>ROUND(#REF!*R8,1)</f>
        <v>#REF!</v>
      </c>
      <c r="T8" s="134" t="e">
        <f>#REF!+S8</f>
        <v>#REF!</v>
      </c>
      <c r="V8" s="758" t="s">
        <v>14</v>
      </c>
      <c r="W8" s="759"/>
      <c r="X8" s="759"/>
      <c r="Y8" s="759"/>
      <c r="Z8" s="759"/>
      <c r="AA8" s="760"/>
    </row>
    <row r="9" spans="1:27" s="36" customFormat="1" ht="17.100000000000001" customHeight="1" x14ac:dyDescent="0.2">
      <c r="A9" s="133"/>
      <c r="B9" s="123"/>
      <c r="C9" s="23"/>
      <c r="D9" s="124"/>
      <c r="E9" s="124"/>
      <c r="F9" s="125">
        <f>ROUND(D9*E9,1)</f>
        <v>0</v>
      </c>
      <c r="G9" s="53"/>
      <c r="H9" s="126">
        <f>ROUND(F9*G9,1)</f>
        <v>0</v>
      </c>
      <c r="I9" s="53"/>
      <c r="J9" s="127">
        <f>ROUND(F9*I9,0)</f>
        <v>0</v>
      </c>
      <c r="K9" s="124"/>
      <c r="L9" s="124"/>
      <c r="M9" s="126">
        <f>J9*K9</f>
        <v>0</v>
      </c>
      <c r="N9" s="126">
        <f>J9*L9</f>
        <v>0</v>
      </c>
      <c r="O9" s="124"/>
      <c r="P9" s="126">
        <f>J9*O9</f>
        <v>0</v>
      </c>
      <c r="Q9" s="53"/>
      <c r="R9" s="53"/>
      <c r="S9" s="127">
        <f>ROUND(J9*R9,1)</f>
        <v>0</v>
      </c>
      <c r="T9" s="134" t="e">
        <f>#REF!+S9</f>
        <v>#REF!</v>
      </c>
      <c r="V9" s="761" t="s">
        <v>15</v>
      </c>
      <c r="W9" s="762"/>
      <c r="X9" s="762"/>
      <c r="Y9" s="762"/>
      <c r="Z9" s="762"/>
      <c r="AA9" s="763"/>
    </row>
    <row r="10" spans="1:27" s="36" customFormat="1" ht="17.100000000000001" customHeight="1" x14ac:dyDescent="0.2">
      <c r="A10" s="133"/>
      <c r="B10" s="123"/>
      <c r="C10" s="23"/>
      <c r="D10" s="124"/>
      <c r="E10" s="124"/>
      <c r="F10" s="125">
        <f>ROUND(D10*E10,1)</f>
        <v>0</v>
      </c>
      <c r="G10" s="53"/>
      <c r="H10" s="126">
        <f>ROUND(F10*G10,1)</f>
        <v>0</v>
      </c>
      <c r="I10" s="53"/>
      <c r="J10" s="127">
        <f>ROUND(F10*I10,0)</f>
        <v>0</v>
      </c>
      <c r="K10" s="124"/>
      <c r="L10" s="124"/>
      <c r="M10" s="126">
        <f>J10*K10</f>
        <v>0</v>
      </c>
      <c r="N10" s="126">
        <f>J10*L10</f>
        <v>0</v>
      </c>
      <c r="O10" s="124"/>
      <c r="P10" s="126">
        <f>J10*O10</f>
        <v>0</v>
      </c>
      <c r="Q10" s="53"/>
      <c r="R10" s="53"/>
      <c r="S10" s="127">
        <f>ROUND(J10*R10,1)</f>
        <v>0</v>
      </c>
      <c r="T10" s="134" t="e">
        <f>#REF!+S10</f>
        <v>#REF!</v>
      </c>
      <c r="V10" s="761" t="s">
        <v>491</v>
      </c>
      <c r="W10" s="762"/>
      <c r="X10" s="762"/>
      <c r="Y10" s="762"/>
      <c r="Z10" s="762"/>
      <c r="AA10" s="763"/>
    </row>
  </sheetData>
  <mergeCells count="19">
    <mergeCell ref="V8:AA8"/>
    <mergeCell ref="V9:AA9"/>
    <mergeCell ref="V10:AA10"/>
    <mergeCell ref="A3:T3"/>
    <mergeCell ref="R4:T4"/>
    <mergeCell ref="T5:T6"/>
    <mergeCell ref="C4:C7"/>
    <mergeCell ref="B4:B7"/>
    <mergeCell ref="W5:X5"/>
    <mergeCell ref="W3:X3"/>
    <mergeCell ref="W4:X4"/>
    <mergeCell ref="R1:T1"/>
    <mergeCell ref="A1:H1"/>
    <mergeCell ref="R5:S5"/>
    <mergeCell ref="A4:A7"/>
    <mergeCell ref="D4:H5"/>
    <mergeCell ref="I4:P5"/>
    <mergeCell ref="K6:L6"/>
    <mergeCell ref="M6:N6"/>
  </mergeCells>
  <phoneticPr fontId="3"/>
  <pageMargins left="0.64" right="0.35" top="0.56999999999999995" bottom="0.5" header="0.43" footer="0.46"/>
  <pageSetup paperSize="9" orientation="landscape" horizontalDpi="400" verticalDpi="4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4">
    <tabColor indexed="11"/>
  </sheetPr>
  <dimension ref="A1:T36"/>
  <sheetViews>
    <sheetView workbookViewId="0">
      <selection activeCell="N17" sqref="N17"/>
    </sheetView>
  </sheetViews>
  <sheetFormatPr defaultRowHeight="13.2" x14ac:dyDescent="0.2"/>
  <cols>
    <col min="1" max="1" width="5.109375" style="4" customWidth="1"/>
    <col min="2" max="2" width="13.109375" style="3" customWidth="1"/>
    <col min="3" max="4" width="5.109375" style="4" customWidth="1"/>
    <col min="5" max="5" width="5.109375" style="3" customWidth="1"/>
    <col min="6" max="6" width="6.88671875" style="3" customWidth="1"/>
    <col min="7" max="7" width="5.109375" style="3" customWidth="1"/>
    <col min="8" max="8" width="6.6640625" style="3" customWidth="1"/>
    <col min="9" max="9" width="6.88671875" style="3" customWidth="1"/>
    <col min="10" max="10" width="5.109375" style="3" customWidth="1"/>
    <col min="11" max="11" width="4.44140625" customWidth="1"/>
  </cols>
  <sheetData>
    <row r="1" spans="1:20" ht="24" customHeight="1" x14ac:dyDescent="0.2">
      <c r="A1" s="749" t="s">
        <v>134</v>
      </c>
      <c r="B1" s="749"/>
      <c r="C1" s="749"/>
      <c r="D1" s="749"/>
      <c r="E1" s="222"/>
      <c r="F1" s="222"/>
      <c r="G1" s="222"/>
      <c r="H1" s="222"/>
      <c r="I1" s="121"/>
      <c r="J1" s="121"/>
    </row>
    <row r="2" spans="1:20" ht="6.75" customHeight="1" thickBot="1" x14ac:dyDescent="0.25"/>
    <row r="3" spans="1:20" ht="21" customHeight="1" x14ac:dyDescent="0.2">
      <c r="A3" s="764" t="s">
        <v>286</v>
      </c>
      <c r="B3" s="765"/>
      <c r="C3" s="765"/>
      <c r="D3" s="765"/>
      <c r="E3" s="765"/>
      <c r="F3" s="765"/>
      <c r="G3" s="765"/>
      <c r="H3" s="765"/>
      <c r="I3" s="765"/>
      <c r="J3" s="765"/>
      <c r="L3" s="192"/>
      <c r="M3" s="778" t="s">
        <v>221</v>
      </c>
      <c r="N3" s="778"/>
    </row>
    <row r="4" spans="1:20" ht="21" customHeight="1" x14ac:dyDescent="0.2">
      <c r="A4" s="793" t="s">
        <v>287</v>
      </c>
      <c r="B4" s="794"/>
      <c r="C4" s="794"/>
      <c r="D4" s="794"/>
      <c r="E4" s="794"/>
      <c r="F4" s="794"/>
      <c r="G4" s="794"/>
      <c r="H4" s="794"/>
      <c r="I4" s="794"/>
      <c r="J4" s="794"/>
      <c r="L4" s="191"/>
      <c r="M4" s="778" t="s">
        <v>222</v>
      </c>
      <c r="N4" s="778"/>
    </row>
    <row r="5" spans="1:20" s="51" customFormat="1" ht="15.9" customHeight="1" x14ac:dyDescent="0.2">
      <c r="A5" s="750" t="s">
        <v>478</v>
      </c>
      <c r="B5" s="773" t="s">
        <v>477</v>
      </c>
      <c r="C5" s="770" t="s">
        <v>288</v>
      </c>
      <c r="D5" s="795" t="s">
        <v>289</v>
      </c>
      <c r="E5" s="782" t="s">
        <v>290</v>
      </c>
      <c r="F5" s="755"/>
      <c r="G5" s="782" t="s">
        <v>294</v>
      </c>
      <c r="H5" s="755"/>
      <c r="I5" s="791" t="s">
        <v>300</v>
      </c>
      <c r="J5" s="678"/>
      <c r="L5" s="265"/>
      <c r="M5" s="789" t="s">
        <v>101</v>
      </c>
      <c r="N5" s="790"/>
    </row>
    <row r="6" spans="1:20" s="51" customFormat="1" ht="27.75" customHeight="1" x14ac:dyDescent="0.2">
      <c r="A6" s="751"/>
      <c r="B6" s="774"/>
      <c r="C6" s="771"/>
      <c r="D6" s="796"/>
      <c r="E6" s="514"/>
      <c r="F6" s="515"/>
      <c r="G6" s="514"/>
      <c r="H6" s="515"/>
      <c r="I6" s="792"/>
      <c r="J6" s="680"/>
    </row>
    <row r="7" spans="1:20" s="51" customFormat="1" ht="42" customHeight="1" x14ac:dyDescent="0.2">
      <c r="A7" s="751"/>
      <c r="B7" s="774"/>
      <c r="C7" s="771"/>
      <c r="D7" s="796"/>
      <c r="E7" s="75" t="s">
        <v>291</v>
      </c>
      <c r="F7" s="780" t="s">
        <v>293</v>
      </c>
      <c r="G7" s="46" t="s">
        <v>296</v>
      </c>
      <c r="H7" s="783" t="s">
        <v>297</v>
      </c>
      <c r="I7" s="780" t="s">
        <v>299</v>
      </c>
      <c r="J7" s="770" t="s">
        <v>298</v>
      </c>
      <c r="L7" s="786" t="s">
        <v>224</v>
      </c>
      <c r="M7" s="787"/>
      <c r="N7" s="788"/>
    </row>
    <row r="8" spans="1:20" s="51" customFormat="1" ht="15.9" customHeight="1" x14ac:dyDescent="0.2">
      <c r="A8" s="752"/>
      <c r="B8" s="775"/>
      <c r="C8" s="772"/>
      <c r="D8" s="797"/>
      <c r="E8" s="79" t="s">
        <v>292</v>
      </c>
      <c r="F8" s="781"/>
      <c r="G8" s="79" t="s">
        <v>292</v>
      </c>
      <c r="H8" s="784"/>
      <c r="I8" s="781"/>
      <c r="J8" s="772"/>
    </row>
    <row r="9" spans="1:20" s="36" customFormat="1" ht="20.100000000000001" customHeight="1" x14ac:dyDescent="0.2">
      <c r="A9" s="133">
        <v>2</v>
      </c>
      <c r="B9" s="123" t="s">
        <v>333</v>
      </c>
      <c r="C9" s="23" t="s">
        <v>464</v>
      </c>
      <c r="D9" s="54" t="s">
        <v>301</v>
      </c>
      <c r="E9" s="269">
        <v>28</v>
      </c>
      <c r="F9" s="270">
        <v>1.18E-2</v>
      </c>
      <c r="G9" s="53">
        <v>6.3</v>
      </c>
      <c r="H9" s="53">
        <v>7.6E-3</v>
      </c>
      <c r="I9" s="53" t="s">
        <v>302</v>
      </c>
      <c r="J9" s="137" t="s">
        <v>303</v>
      </c>
      <c r="L9" s="785" t="s">
        <v>225</v>
      </c>
      <c r="M9" s="785"/>
      <c r="N9" s="785"/>
      <c r="O9" s="785"/>
      <c r="P9" s="785"/>
      <c r="Q9" s="785"/>
      <c r="R9" s="785"/>
      <c r="S9" s="785"/>
      <c r="T9" s="785"/>
    </row>
    <row r="10" spans="1:20" s="36" customFormat="1" ht="20.100000000000001" customHeight="1" x14ac:dyDescent="0.2">
      <c r="A10" s="133">
        <v>1</v>
      </c>
      <c r="B10" s="123" t="s">
        <v>333</v>
      </c>
      <c r="C10" s="23" t="s">
        <v>464</v>
      </c>
      <c r="D10" s="54" t="s">
        <v>301</v>
      </c>
      <c r="E10" s="269">
        <v>28</v>
      </c>
      <c r="F10" s="270">
        <v>1.18E-2</v>
      </c>
      <c r="G10" s="53">
        <v>6.3</v>
      </c>
      <c r="H10" s="53">
        <v>7.6E-3</v>
      </c>
      <c r="I10" s="53"/>
      <c r="J10" s="138"/>
      <c r="L10" s="785" t="s">
        <v>226</v>
      </c>
      <c r="M10" s="785"/>
      <c r="N10" s="785"/>
      <c r="O10" s="785"/>
      <c r="P10" s="785"/>
      <c r="Q10" s="785"/>
      <c r="R10" s="785"/>
      <c r="S10" s="785"/>
      <c r="T10" s="785"/>
    </row>
    <row r="11" spans="1:20" s="36" customFormat="1" ht="20.100000000000001" customHeight="1" x14ac:dyDescent="0.2">
      <c r="A11" s="133"/>
      <c r="B11" s="123"/>
      <c r="C11" s="23"/>
      <c r="D11" s="54"/>
      <c r="E11" s="124"/>
      <c r="F11" s="124"/>
      <c r="G11" s="53"/>
      <c r="H11" s="53"/>
      <c r="I11" s="53"/>
      <c r="J11" s="138"/>
      <c r="L11" s="785" t="s">
        <v>304</v>
      </c>
      <c r="M11" s="785"/>
      <c r="N11" s="785"/>
      <c r="O11" s="785"/>
      <c r="P11" s="785"/>
      <c r="Q11" s="785"/>
      <c r="R11" s="785"/>
      <c r="S11" s="785"/>
      <c r="T11" s="785"/>
    </row>
    <row r="12" spans="1:20" s="36" customFormat="1" ht="20.100000000000001" customHeight="1" x14ac:dyDescent="0.2">
      <c r="A12" s="133"/>
      <c r="B12" s="123"/>
      <c r="C12" s="23"/>
      <c r="D12" s="54"/>
      <c r="E12" s="124"/>
      <c r="F12" s="124"/>
      <c r="G12" s="53"/>
      <c r="H12" s="53"/>
      <c r="I12" s="53"/>
      <c r="J12" s="138"/>
      <c r="L12" s="785" t="s">
        <v>305</v>
      </c>
      <c r="M12" s="785"/>
      <c r="N12" s="785"/>
      <c r="O12" s="785"/>
      <c r="P12" s="785"/>
      <c r="Q12" s="785"/>
      <c r="R12" s="785"/>
      <c r="S12" s="785"/>
      <c r="T12" s="785"/>
    </row>
    <row r="13" spans="1:20" s="36" customFormat="1" ht="20.100000000000001" customHeight="1" x14ac:dyDescent="0.2">
      <c r="A13" s="133"/>
      <c r="B13" s="123"/>
      <c r="C13" s="23"/>
      <c r="D13" s="54"/>
      <c r="E13" s="124"/>
      <c r="F13" s="124"/>
      <c r="G13" s="53"/>
      <c r="H13" s="53"/>
      <c r="I13" s="53"/>
      <c r="J13" s="138"/>
      <c r="L13" s="785"/>
      <c r="M13" s="785"/>
      <c r="N13" s="785"/>
      <c r="O13" s="785"/>
      <c r="P13" s="785"/>
      <c r="Q13" s="785"/>
      <c r="R13" s="785"/>
      <c r="S13" s="785"/>
      <c r="T13" s="785"/>
    </row>
    <row r="14" spans="1:20" s="36" customFormat="1" ht="20.100000000000001" customHeight="1" x14ac:dyDescent="0.2">
      <c r="A14" s="133"/>
      <c r="B14" s="123"/>
      <c r="C14" s="23"/>
      <c r="D14" s="54"/>
      <c r="E14" s="124"/>
      <c r="F14" s="124"/>
      <c r="G14" s="53"/>
      <c r="H14" s="53"/>
      <c r="I14" s="53"/>
      <c r="J14" s="138"/>
      <c r="L14" s="785"/>
      <c r="M14" s="785"/>
      <c r="N14" s="785"/>
      <c r="O14" s="785"/>
      <c r="P14" s="785"/>
      <c r="Q14" s="785"/>
      <c r="R14" s="785"/>
      <c r="S14" s="785"/>
      <c r="T14" s="785"/>
    </row>
    <row r="15" spans="1:20" s="36" customFormat="1" ht="20.100000000000001" customHeight="1" x14ac:dyDescent="0.2">
      <c r="A15" s="133"/>
      <c r="B15" s="123"/>
      <c r="C15" s="23"/>
      <c r="D15" s="54"/>
      <c r="E15" s="124"/>
      <c r="F15" s="124"/>
      <c r="G15" s="53"/>
      <c r="H15" s="53"/>
      <c r="I15" s="53"/>
      <c r="J15" s="138"/>
      <c r="L15" s="785"/>
      <c r="M15" s="785"/>
      <c r="N15" s="785"/>
      <c r="O15" s="785"/>
      <c r="P15" s="785"/>
      <c r="Q15" s="785"/>
      <c r="R15" s="785"/>
      <c r="S15" s="785"/>
      <c r="T15" s="785"/>
    </row>
    <row r="16" spans="1:20" s="36" customFormat="1" ht="20.100000000000001" customHeight="1" x14ac:dyDescent="0.2">
      <c r="A16" s="133"/>
      <c r="B16" s="123"/>
      <c r="C16" s="23"/>
      <c r="D16" s="54"/>
      <c r="E16" s="124"/>
      <c r="F16" s="124"/>
      <c r="G16" s="53"/>
      <c r="H16" s="53"/>
      <c r="I16" s="53"/>
      <c r="J16" s="138"/>
    </row>
    <row r="17" spans="1:10" s="36" customFormat="1" ht="20.100000000000001" customHeight="1" x14ac:dyDescent="0.2">
      <c r="A17" s="133"/>
      <c r="B17" s="123"/>
      <c r="C17" s="23"/>
      <c r="D17" s="54"/>
      <c r="E17" s="124"/>
      <c r="F17" s="124"/>
      <c r="G17" s="53"/>
      <c r="H17" s="53"/>
      <c r="I17" s="53"/>
      <c r="J17" s="138"/>
    </row>
    <row r="18" spans="1:10" s="36" customFormat="1" ht="20.100000000000001" customHeight="1" x14ac:dyDescent="0.2">
      <c r="A18" s="133"/>
      <c r="B18" s="123"/>
      <c r="C18" s="23"/>
      <c r="D18" s="54"/>
      <c r="E18" s="124"/>
      <c r="F18" s="124"/>
      <c r="G18" s="53"/>
      <c r="H18" s="53"/>
      <c r="I18" s="53"/>
      <c r="J18" s="138"/>
    </row>
    <row r="19" spans="1:10" s="36" customFormat="1" ht="20.100000000000001" customHeight="1" x14ac:dyDescent="0.2">
      <c r="A19" s="133"/>
      <c r="B19" s="123"/>
      <c r="C19" s="23"/>
      <c r="D19" s="54"/>
      <c r="E19" s="124"/>
      <c r="F19" s="124"/>
      <c r="G19" s="53"/>
      <c r="H19" s="53"/>
      <c r="I19" s="53"/>
      <c r="J19" s="138"/>
    </row>
    <row r="20" spans="1:10" s="36" customFormat="1" ht="20.100000000000001" customHeight="1" x14ac:dyDescent="0.2">
      <c r="A20" s="133"/>
      <c r="B20" s="123"/>
      <c r="C20" s="23"/>
      <c r="D20" s="54"/>
      <c r="E20" s="124"/>
      <c r="F20" s="124"/>
      <c r="G20" s="53"/>
      <c r="H20" s="53"/>
      <c r="I20" s="53"/>
      <c r="J20" s="138"/>
    </row>
    <row r="21" spans="1:10" s="36" customFormat="1" ht="20.100000000000001" customHeight="1" x14ac:dyDescent="0.2">
      <c r="A21" s="133"/>
      <c r="B21" s="123"/>
      <c r="C21" s="23"/>
      <c r="D21" s="54"/>
      <c r="E21" s="124"/>
      <c r="F21" s="124"/>
      <c r="G21" s="53"/>
      <c r="H21" s="53"/>
      <c r="I21" s="53"/>
      <c r="J21" s="138"/>
    </row>
    <row r="22" spans="1:10" s="36" customFormat="1" ht="20.100000000000001" customHeight="1" x14ac:dyDescent="0.2">
      <c r="A22" s="133"/>
      <c r="B22" s="123"/>
      <c r="C22" s="23"/>
      <c r="D22" s="54"/>
      <c r="E22" s="124"/>
      <c r="F22" s="124"/>
      <c r="G22" s="53"/>
      <c r="H22" s="53"/>
      <c r="I22" s="53"/>
      <c r="J22" s="138"/>
    </row>
    <row r="23" spans="1:10" s="36" customFormat="1" ht="20.100000000000001" customHeight="1" x14ac:dyDescent="0.2">
      <c r="A23" s="133"/>
      <c r="B23" s="123"/>
      <c r="C23" s="23"/>
      <c r="D23" s="54"/>
      <c r="E23" s="124"/>
      <c r="F23" s="124"/>
      <c r="G23" s="53"/>
      <c r="H23" s="53"/>
      <c r="I23" s="53"/>
      <c r="J23" s="138"/>
    </row>
    <row r="24" spans="1:10" s="36" customFormat="1" ht="20.100000000000001" customHeight="1" x14ac:dyDescent="0.2">
      <c r="A24" s="133"/>
      <c r="B24" s="123"/>
      <c r="C24" s="23"/>
      <c r="D24" s="54"/>
      <c r="E24" s="124"/>
      <c r="F24" s="124"/>
      <c r="G24" s="53"/>
      <c r="H24" s="53"/>
      <c r="I24" s="53"/>
      <c r="J24" s="138"/>
    </row>
    <row r="25" spans="1:10" s="36" customFormat="1" ht="20.100000000000001" customHeight="1" x14ac:dyDescent="0.2">
      <c r="A25" s="133"/>
      <c r="B25" s="123"/>
      <c r="C25" s="23"/>
      <c r="D25" s="54"/>
      <c r="E25" s="124"/>
      <c r="F25" s="124"/>
      <c r="G25" s="53"/>
      <c r="H25" s="53"/>
      <c r="I25" s="53"/>
      <c r="J25" s="138"/>
    </row>
    <row r="26" spans="1:10" s="36" customFormat="1" ht="20.100000000000001" customHeight="1" x14ac:dyDescent="0.2">
      <c r="A26" s="133"/>
      <c r="B26" s="123"/>
      <c r="C26" s="23"/>
      <c r="D26" s="54"/>
      <c r="E26" s="124"/>
      <c r="F26" s="124"/>
      <c r="G26" s="53"/>
      <c r="H26" s="53"/>
      <c r="I26" s="53"/>
      <c r="J26" s="138"/>
    </row>
    <row r="27" spans="1:10" s="36" customFormat="1" ht="20.100000000000001" customHeight="1" thickBot="1" x14ac:dyDescent="0.25">
      <c r="A27" s="78"/>
      <c r="B27" s="131"/>
      <c r="C27" s="16"/>
      <c r="D27" s="139"/>
      <c r="E27" s="135"/>
      <c r="F27" s="135"/>
      <c r="G27" s="136"/>
      <c r="H27" s="136"/>
      <c r="I27" s="136"/>
      <c r="J27" s="140"/>
    </row>
    <row r="28" spans="1:10" s="36" customFormat="1" ht="15.9" customHeight="1" x14ac:dyDescent="0.2">
      <c r="A28" s="19"/>
      <c r="B28" s="38"/>
      <c r="C28" s="19"/>
      <c r="D28" s="19"/>
      <c r="E28" s="38"/>
      <c r="F28" s="38"/>
      <c r="G28" s="38"/>
      <c r="H28" s="38"/>
      <c r="I28" s="38"/>
      <c r="J28" s="38"/>
    </row>
    <row r="29" spans="1:10" ht="15.9" customHeight="1" x14ac:dyDescent="0.2"/>
    <row r="30" spans="1:10" ht="15.9" customHeight="1" x14ac:dyDescent="0.2"/>
    <row r="31" spans="1:10" ht="15.9" customHeight="1" x14ac:dyDescent="0.2"/>
    <row r="32" spans="1:10" ht="15.9" customHeight="1" x14ac:dyDescent="0.2"/>
    <row r="33" ht="15.9" customHeight="1" x14ac:dyDescent="0.2"/>
    <row r="34" ht="15.9" customHeight="1" x14ac:dyDescent="0.2"/>
    <row r="35" ht="15.9" customHeight="1" x14ac:dyDescent="0.2"/>
    <row r="36" ht="15.9" customHeight="1" x14ac:dyDescent="0.2"/>
  </sheetData>
  <mergeCells count="25">
    <mergeCell ref="A1:D1"/>
    <mergeCell ref="L13:T13"/>
    <mergeCell ref="L14:T14"/>
    <mergeCell ref="L15:T15"/>
    <mergeCell ref="M4:N4"/>
    <mergeCell ref="L7:N7"/>
    <mergeCell ref="L9:T9"/>
    <mergeCell ref="L10:T10"/>
    <mergeCell ref="L11:T11"/>
    <mergeCell ref="L12:T12"/>
    <mergeCell ref="M5:N5"/>
    <mergeCell ref="M3:N3"/>
    <mergeCell ref="I5:J6"/>
    <mergeCell ref="A4:J4"/>
    <mergeCell ref="D5:D8"/>
    <mergeCell ref="E5:F6"/>
    <mergeCell ref="F7:F8"/>
    <mergeCell ref="G5:H6"/>
    <mergeCell ref="H7:H8"/>
    <mergeCell ref="A3:J3"/>
    <mergeCell ref="A5:A8"/>
    <mergeCell ref="B5:B8"/>
    <mergeCell ref="I7:I8"/>
    <mergeCell ref="J7:J8"/>
    <mergeCell ref="C5:C8"/>
  </mergeCells>
  <phoneticPr fontId="3"/>
  <pageMargins left="0.64" right="0.35" top="0.56999999999999995" bottom="0.56999999999999995" header="0.43" footer="0.46"/>
  <pageSetup paperSize="9" orientation="landscape" horizontalDpi="400" verticalDpi="4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>
    <tabColor indexed="33"/>
  </sheetPr>
  <dimension ref="A1:W19"/>
  <sheetViews>
    <sheetView workbookViewId="0">
      <selection activeCell="E25" sqref="E25"/>
    </sheetView>
  </sheetViews>
  <sheetFormatPr defaultRowHeight="13.2" x14ac:dyDescent="0.2"/>
  <cols>
    <col min="1" max="3" width="6.6640625" style="21" customWidth="1"/>
    <col min="4" max="7" width="3.6640625" style="21" customWidth="1"/>
    <col min="8" max="10" width="6.6640625" style="21" customWidth="1"/>
    <col min="11" max="12" width="3.6640625" style="21" customWidth="1"/>
    <col min="13" max="14" width="6.6640625" style="21" customWidth="1"/>
    <col min="15" max="16" width="3.6640625" style="21" customWidth="1"/>
    <col min="17" max="17" width="9" style="21" customWidth="1"/>
    <col min="18" max="18" width="4.33203125" style="21" customWidth="1"/>
    <col min="19" max="23" width="9" style="21" customWidth="1"/>
  </cols>
  <sheetData>
    <row r="1" spans="1:23" ht="21" customHeight="1" x14ac:dyDescent="0.2">
      <c r="A1" s="382" t="s">
        <v>234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223"/>
    </row>
    <row r="2" spans="1:23" ht="5.25" customHeight="1" thickBot="1" x14ac:dyDescent="0.25"/>
    <row r="3" spans="1:23" ht="12" customHeight="1" x14ac:dyDescent="0.2">
      <c r="A3" s="873" t="s">
        <v>41</v>
      </c>
      <c r="B3" s="874"/>
      <c r="C3" s="874"/>
      <c r="D3" s="874"/>
      <c r="E3" s="874"/>
      <c r="F3" s="866" t="s">
        <v>170</v>
      </c>
      <c r="G3" s="866"/>
      <c r="H3" s="205">
        <v>1</v>
      </c>
      <c r="I3" s="860" t="s">
        <v>171</v>
      </c>
      <c r="J3" s="205" t="s">
        <v>141</v>
      </c>
      <c r="K3" s="862" t="s">
        <v>172</v>
      </c>
      <c r="L3" s="862"/>
      <c r="M3" s="862"/>
      <c r="N3" s="204">
        <v>1</v>
      </c>
      <c r="O3" s="854" t="s">
        <v>143</v>
      </c>
      <c r="P3" s="854"/>
      <c r="Q3" s="235"/>
    </row>
    <row r="4" spans="1:23" ht="12" customHeight="1" x14ac:dyDescent="0.2">
      <c r="A4" s="875"/>
      <c r="B4" s="876"/>
      <c r="C4" s="876"/>
      <c r="D4" s="876"/>
      <c r="E4" s="876"/>
      <c r="F4" s="867"/>
      <c r="G4" s="867"/>
      <c r="H4" s="157" t="s">
        <v>144</v>
      </c>
      <c r="I4" s="861"/>
      <c r="J4" s="157" t="s">
        <v>142</v>
      </c>
      <c r="K4" s="863"/>
      <c r="L4" s="863"/>
      <c r="M4" s="863"/>
      <c r="N4" s="224" t="s">
        <v>145</v>
      </c>
      <c r="O4" s="855"/>
      <c r="P4" s="855"/>
      <c r="Q4" s="236"/>
      <c r="S4" s="271"/>
      <c r="T4" s="801" t="s">
        <v>101</v>
      </c>
      <c r="U4" s="802"/>
    </row>
    <row r="5" spans="1:23" ht="15.9" customHeight="1" x14ac:dyDescent="0.2">
      <c r="A5" s="841" t="s">
        <v>483</v>
      </c>
      <c r="B5" s="868" t="s">
        <v>187</v>
      </c>
      <c r="C5" s="868" t="s">
        <v>484</v>
      </c>
      <c r="D5" s="844" t="s">
        <v>485</v>
      </c>
      <c r="E5" s="870"/>
      <c r="F5" s="845"/>
      <c r="G5" s="844" t="s">
        <v>146</v>
      </c>
      <c r="H5" s="845"/>
      <c r="I5" s="844" t="s">
        <v>147</v>
      </c>
      <c r="J5" s="845"/>
      <c r="K5" s="850" t="s">
        <v>486</v>
      </c>
      <c r="L5" s="851"/>
      <c r="M5" s="864" t="s">
        <v>148</v>
      </c>
      <c r="N5" s="850" t="s">
        <v>487</v>
      </c>
      <c r="O5" s="851"/>
      <c r="P5" s="844" t="s">
        <v>144</v>
      </c>
      <c r="Q5" s="856"/>
      <c r="S5" s="225"/>
      <c r="T5" s="808" t="s">
        <v>149</v>
      </c>
      <c r="U5" s="808"/>
    </row>
    <row r="6" spans="1:23" ht="15.9" customHeight="1" x14ac:dyDescent="0.2">
      <c r="A6" s="842"/>
      <c r="B6" s="869"/>
      <c r="C6" s="869"/>
      <c r="D6" s="871"/>
      <c r="E6" s="454"/>
      <c r="F6" s="872"/>
      <c r="G6" s="416" t="s">
        <v>150</v>
      </c>
      <c r="H6" s="391"/>
      <c r="I6" s="416" t="s">
        <v>151</v>
      </c>
      <c r="J6" s="391"/>
      <c r="K6" s="877"/>
      <c r="L6" s="878"/>
      <c r="M6" s="865"/>
      <c r="N6" s="852"/>
      <c r="O6" s="853"/>
      <c r="P6" s="416" t="s">
        <v>151</v>
      </c>
      <c r="Q6" s="378"/>
      <c r="S6" s="227"/>
      <c r="T6" s="808" t="s">
        <v>222</v>
      </c>
      <c r="U6" s="808"/>
    </row>
    <row r="7" spans="1:23" ht="15.9" customHeight="1" x14ac:dyDescent="0.2">
      <c r="A7" s="842"/>
      <c r="B7" s="202" t="s">
        <v>152</v>
      </c>
      <c r="C7" s="202"/>
      <c r="D7" s="827"/>
      <c r="E7" s="834"/>
      <c r="F7" s="828"/>
      <c r="G7" s="827"/>
      <c r="H7" s="828"/>
      <c r="I7" s="832">
        <v>23</v>
      </c>
      <c r="J7" s="833"/>
      <c r="K7" s="877"/>
      <c r="L7" s="878"/>
      <c r="M7" s="202" t="s">
        <v>153</v>
      </c>
      <c r="N7" s="827"/>
      <c r="O7" s="828"/>
      <c r="P7" s="857">
        <v>9</v>
      </c>
      <c r="Q7" s="858"/>
      <c r="S7" s="807" t="s">
        <v>501</v>
      </c>
      <c r="T7" s="807"/>
      <c r="U7" s="807"/>
      <c r="V7" s="807"/>
    </row>
    <row r="8" spans="1:23" ht="15.9" customHeight="1" x14ac:dyDescent="0.2">
      <c r="A8" s="842"/>
      <c r="B8" s="202"/>
      <c r="C8" s="202"/>
      <c r="D8" s="827"/>
      <c r="E8" s="834"/>
      <c r="F8" s="828"/>
      <c r="G8" s="827"/>
      <c r="H8" s="828"/>
      <c r="I8" s="827"/>
      <c r="J8" s="828"/>
      <c r="K8" s="877"/>
      <c r="L8" s="878"/>
      <c r="M8" s="202"/>
      <c r="N8" s="827"/>
      <c r="O8" s="828"/>
      <c r="P8" s="836"/>
      <c r="Q8" s="859"/>
      <c r="S8" s="807" t="s">
        <v>502</v>
      </c>
      <c r="T8" s="807"/>
      <c r="U8" s="807"/>
      <c r="V8" s="807"/>
    </row>
    <row r="9" spans="1:23" ht="15.9" customHeight="1" thickBot="1" x14ac:dyDescent="0.25">
      <c r="A9" s="843"/>
      <c r="B9" s="150"/>
      <c r="C9" s="150"/>
      <c r="D9" s="829"/>
      <c r="E9" s="830"/>
      <c r="F9" s="831"/>
      <c r="G9" s="829"/>
      <c r="H9" s="831"/>
      <c r="I9" s="829"/>
      <c r="J9" s="831"/>
      <c r="K9" s="345"/>
      <c r="L9" s="347"/>
      <c r="M9" s="150"/>
      <c r="N9" s="829"/>
      <c r="O9" s="831"/>
      <c r="P9" s="386"/>
      <c r="Q9" s="835"/>
    </row>
    <row r="10" spans="1:23" ht="5.25" customHeight="1" thickBot="1" x14ac:dyDescent="0.25"/>
    <row r="11" spans="1:23" s="10" customFormat="1" ht="12.9" customHeight="1" x14ac:dyDescent="0.2">
      <c r="A11" s="383" t="s">
        <v>478</v>
      </c>
      <c r="B11" s="384" t="s">
        <v>187</v>
      </c>
      <c r="C11" s="821" t="s">
        <v>52</v>
      </c>
      <c r="D11" s="822"/>
      <c r="E11" s="838" t="s">
        <v>241</v>
      </c>
      <c r="F11" s="821" t="s">
        <v>496</v>
      </c>
      <c r="G11" s="452"/>
      <c r="H11" s="822"/>
      <c r="I11" s="233" t="s">
        <v>183</v>
      </c>
      <c r="J11" s="848" t="s">
        <v>495</v>
      </c>
      <c r="K11" s="849"/>
      <c r="L11" s="415" t="s">
        <v>140</v>
      </c>
      <c r="M11" s="389"/>
      <c r="N11" s="415" t="s">
        <v>186</v>
      </c>
      <c r="O11" s="389"/>
      <c r="P11" s="821" t="s">
        <v>497</v>
      </c>
      <c r="Q11" s="351"/>
      <c r="R11" s="157"/>
      <c r="S11" s="157"/>
      <c r="T11" s="157"/>
      <c r="U11" s="157"/>
      <c r="V11" s="157"/>
      <c r="W11" s="157"/>
    </row>
    <row r="12" spans="1:23" ht="12.9" customHeight="1" x14ac:dyDescent="0.2">
      <c r="A12" s="837"/>
      <c r="B12" s="836"/>
      <c r="C12" s="823"/>
      <c r="D12" s="824"/>
      <c r="E12" s="839"/>
      <c r="F12" s="823"/>
      <c r="G12" s="464"/>
      <c r="H12" s="824"/>
      <c r="I12" s="228" t="s">
        <v>154</v>
      </c>
      <c r="J12" s="846" t="s">
        <v>155</v>
      </c>
      <c r="K12" s="847"/>
      <c r="L12" s="846" t="s">
        <v>156</v>
      </c>
      <c r="M12" s="847"/>
      <c r="N12" s="846" t="s">
        <v>157</v>
      </c>
      <c r="O12" s="847"/>
      <c r="P12" s="823"/>
      <c r="Q12" s="353"/>
    </row>
    <row r="13" spans="1:23" ht="12.9" customHeight="1" thickBot="1" x14ac:dyDescent="0.25">
      <c r="A13" s="385"/>
      <c r="B13" s="386"/>
      <c r="C13" s="825"/>
      <c r="D13" s="826"/>
      <c r="E13" s="840"/>
      <c r="F13" s="825"/>
      <c r="G13" s="465"/>
      <c r="H13" s="826"/>
      <c r="I13" s="234" t="s">
        <v>158</v>
      </c>
      <c r="J13" s="359" t="s">
        <v>159</v>
      </c>
      <c r="K13" s="361"/>
      <c r="L13" s="359" t="s">
        <v>160</v>
      </c>
      <c r="M13" s="361"/>
      <c r="N13" s="359" t="s">
        <v>159</v>
      </c>
      <c r="O13" s="361"/>
      <c r="P13" s="825"/>
      <c r="Q13" s="355"/>
    </row>
    <row r="14" spans="1:23" ht="15.9" customHeight="1" x14ac:dyDescent="0.2">
      <c r="A14" s="818" t="s">
        <v>470</v>
      </c>
      <c r="B14" s="820"/>
      <c r="C14" s="820"/>
      <c r="D14" s="820"/>
      <c r="E14" s="820"/>
      <c r="F14" s="820"/>
      <c r="G14" s="820"/>
      <c r="H14" s="820"/>
      <c r="I14" s="820"/>
      <c r="J14" s="820"/>
      <c r="K14" s="820"/>
      <c r="L14" s="820"/>
      <c r="M14" s="820"/>
      <c r="N14" s="820"/>
      <c r="O14" s="819"/>
      <c r="P14" s="818"/>
      <c r="Q14" s="819"/>
    </row>
    <row r="15" spans="1:23" ht="15.9" customHeight="1" x14ac:dyDescent="0.2">
      <c r="A15" s="229" t="s">
        <v>458</v>
      </c>
      <c r="B15" s="230" t="s">
        <v>169</v>
      </c>
      <c r="C15" s="812" t="s">
        <v>161</v>
      </c>
      <c r="D15" s="813"/>
      <c r="E15" s="229">
        <v>1</v>
      </c>
      <c r="F15" s="814" t="s">
        <v>504</v>
      </c>
      <c r="G15" s="814"/>
      <c r="H15" s="814"/>
      <c r="I15" s="229"/>
      <c r="J15" s="815">
        <v>23</v>
      </c>
      <c r="K15" s="815"/>
      <c r="L15" s="816">
        <f>ROUND(1/J15,3)</f>
        <v>4.2999999999999997E-2</v>
      </c>
      <c r="M15" s="816"/>
      <c r="N15" s="817"/>
      <c r="O15" s="817"/>
      <c r="P15" s="817"/>
      <c r="Q15" s="817"/>
      <c r="S15" s="231" t="s">
        <v>162</v>
      </c>
      <c r="T15" s="232" t="s">
        <v>163</v>
      </c>
      <c r="U15" s="799" t="s">
        <v>164</v>
      </c>
      <c r="V15" s="800"/>
    </row>
    <row r="16" spans="1:23" ht="15.9" customHeight="1" x14ac:dyDescent="0.2">
      <c r="A16" s="237" t="s">
        <v>173</v>
      </c>
      <c r="B16" s="226"/>
      <c r="C16" s="808"/>
      <c r="D16" s="808"/>
      <c r="E16" s="226">
        <v>2</v>
      </c>
      <c r="F16" s="808" t="s">
        <v>165</v>
      </c>
      <c r="G16" s="808"/>
      <c r="H16" s="808"/>
      <c r="I16" s="225">
        <v>0.03</v>
      </c>
      <c r="J16" s="810">
        <v>1.3</v>
      </c>
      <c r="K16" s="810"/>
      <c r="L16" s="811">
        <f>ROUND(I16/J16,3)</f>
        <v>2.3E-2</v>
      </c>
      <c r="M16" s="811"/>
      <c r="N16" s="808"/>
      <c r="O16" s="808"/>
      <c r="P16" s="809" t="s">
        <v>467</v>
      </c>
      <c r="Q16" s="809"/>
      <c r="S16" s="803" t="s">
        <v>422</v>
      </c>
      <c r="T16" s="804"/>
      <c r="U16" s="804"/>
      <c r="V16" s="805"/>
    </row>
    <row r="17" spans="1:22" ht="15.9" customHeight="1" x14ac:dyDescent="0.2">
      <c r="A17" s="237"/>
      <c r="B17" s="226"/>
      <c r="C17" s="808"/>
      <c r="D17" s="808"/>
      <c r="E17" s="226">
        <v>3</v>
      </c>
      <c r="F17" s="808" t="s">
        <v>365</v>
      </c>
      <c r="G17" s="808"/>
      <c r="H17" s="808"/>
      <c r="I17" s="225">
        <v>0.15</v>
      </c>
      <c r="J17" s="810">
        <v>1.4</v>
      </c>
      <c r="K17" s="810"/>
      <c r="L17" s="811">
        <f>ROUND(I17/J17,3)</f>
        <v>0.107</v>
      </c>
      <c r="M17" s="811"/>
      <c r="N17" s="808"/>
      <c r="O17" s="808"/>
      <c r="P17" s="809" t="s">
        <v>468</v>
      </c>
      <c r="Q17" s="809"/>
      <c r="S17" s="806" t="s">
        <v>167</v>
      </c>
      <c r="T17" s="806"/>
      <c r="U17" s="806"/>
      <c r="V17" s="806"/>
    </row>
    <row r="18" spans="1:22" ht="15.9" customHeight="1" x14ac:dyDescent="0.2">
      <c r="A18" s="226"/>
      <c r="B18" s="226"/>
      <c r="C18" s="808"/>
      <c r="D18" s="808"/>
      <c r="E18" s="226">
        <v>4</v>
      </c>
      <c r="F18" s="808" t="s">
        <v>168</v>
      </c>
      <c r="G18" s="808"/>
      <c r="H18" s="808"/>
      <c r="I18" s="225">
        <v>2.5000000000000001E-2</v>
      </c>
      <c r="J18" s="810">
        <v>3.6999999999999998E-2</v>
      </c>
      <c r="K18" s="810"/>
      <c r="L18" s="811">
        <f>ROUND(I18/J18,3)</f>
        <v>0.67600000000000005</v>
      </c>
      <c r="M18" s="811"/>
      <c r="N18" s="808"/>
      <c r="O18" s="808"/>
      <c r="P18" s="809" t="s">
        <v>466</v>
      </c>
      <c r="Q18" s="809"/>
      <c r="S18" s="806" t="s">
        <v>166</v>
      </c>
      <c r="T18" s="806"/>
      <c r="U18" s="806"/>
      <c r="V18" s="806"/>
    </row>
    <row r="19" spans="1:22" ht="15.9" customHeight="1" x14ac:dyDescent="0.2">
      <c r="A19" s="226"/>
      <c r="B19" s="226"/>
      <c r="C19" s="808"/>
      <c r="D19" s="808"/>
      <c r="E19" s="226">
        <v>5</v>
      </c>
      <c r="F19" s="808" t="s">
        <v>503</v>
      </c>
      <c r="G19" s="808"/>
      <c r="H19" s="808"/>
      <c r="I19" s="226"/>
      <c r="J19" s="810"/>
      <c r="K19" s="810"/>
      <c r="L19" s="810">
        <v>7.0000000000000007E-2</v>
      </c>
      <c r="M19" s="810"/>
      <c r="N19" s="808"/>
      <c r="O19" s="808"/>
      <c r="P19" s="809" t="s">
        <v>465</v>
      </c>
      <c r="Q19" s="809"/>
      <c r="S19" s="798" t="s">
        <v>7</v>
      </c>
      <c r="T19" s="799"/>
      <c r="U19" s="799"/>
      <c r="V19" s="800"/>
    </row>
  </sheetData>
  <mergeCells count="92">
    <mergeCell ref="L13:M13"/>
    <mergeCell ref="A1:N1"/>
    <mergeCell ref="I3:I4"/>
    <mergeCell ref="K3:M4"/>
    <mergeCell ref="M5:M6"/>
    <mergeCell ref="F3:G4"/>
    <mergeCell ref="G5:H5"/>
    <mergeCell ref="G6:H6"/>
    <mergeCell ref="B5:B6"/>
    <mergeCell ref="C5:C6"/>
    <mergeCell ref="D5:F6"/>
    <mergeCell ref="A3:E4"/>
    <mergeCell ref="I8:J8"/>
    <mergeCell ref="K5:L9"/>
    <mergeCell ref="I6:J6"/>
    <mergeCell ref="D8:F8"/>
    <mergeCell ref="P11:Q13"/>
    <mergeCell ref="O3:O4"/>
    <mergeCell ref="P5:Q5"/>
    <mergeCell ref="P6:Q6"/>
    <mergeCell ref="P7:Q7"/>
    <mergeCell ref="P8:Q8"/>
    <mergeCell ref="N11:O11"/>
    <mergeCell ref="N12:O12"/>
    <mergeCell ref="N13:O13"/>
    <mergeCell ref="P3:P4"/>
    <mergeCell ref="A5:A9"/>
    <mergeCell ref="I5:J5"/>
    <mergeCell ref="J12:K12"/>
    <mergeCell ref="J11:K11"/>
    <mergeCell ref="N7:O7"/>
    <mergeCell ref="N8:O8"/>
    <mergeCell ref="N5:O6"/>
    <mergeCell ref="N9:O9"/>
    <mergeCell ref="L12:M12"/>
    <mergeCell ref="L11:M11"/>
    <mergeCell ref="P14:Q14"/>
    <mergeCell ref="A14:O14"/>
    <mergeCell ref="F11:H13"/>
    <mergeCell ref="G7:H7"/>
    <mergeCell ref="D9:F9"/>
    <mergeCell ref="J13:K13"/>
    <mergeCell ref="I7:J7"/>
    <mergeCell ref="G9:H9"/>
    <mergeCell ref="D7:F7"/>
    <mergeCell ref="I9:J9"/>
    <mergeCell ref="G8:H8"/>
    <mergeCell ref="P9:Q9"/>
    <mergeCell ref="B11:B13"/>
    <mergeCell ref="A11:A13"/>
    <mergeCell ref="C11:D13"/>
    <mergeCell ref="E11:E13"/>
    <mergeCell ref="N16:O16"/>
    <mergeCell ref="P16:Q16"/>
    <mergeCell ref="C15:D15"/>
    <mergeCell ref="F15:H15"/>
    <mergeCell ref="J15:K15"/>
    <mergeCell ref="L15:M15"/>
    <mergeCell ref="N15:O15"/>
    <mergeCell ref="P15:Q15"/>
    <mergeCell ref="C16:D16"/>
    <mergeCell ref="F16:H16"/>
    <mergeCell ref="J16:K16"/>
    <mergeCell ref="L16:M16"/>
    <mergeCell ref="P19:Q19"/>
    <mergeCell ref="C18:D18"/>
    <mergeCell ref="F18:H18"/>
    <mergeCell ref="J18:K18"/>
    <mergeCell ref="L18:M18"/>
    <mergeCell ref="C19:D19"/>
    <mergeCell ref="F19:H19"/>
    <mergeCell ref="J19:K19"/>
    <mergeCell ref="L19:M19"/>
    <mergeCell ref="N19:O19"/>
    <mergeCell ref="P17:Q17"/>
    <mergeCell ref="N18:O18"/>
    <mergeCell ref="P18:Q18"/>
    <mergeCell ref="C17:D17"/>
    <mergeCell ref="F17:H17"/>
    <mergeCell ref="J17:K17"/>
    <mergeCell ref="L17:M17"/>
    <mergeCell ref="N17:O17"/>
    <mergeCell ref="S19:V19"/>
    <mergeCell ref="T4:U4"/>
    <mergeCell ref="U15:V15"/>
    <mergeCell ref="S16:V16"/>
    <mergeCell ref="S17:V17"/>
    <mergeCell ref="S18:V18"/>
    <mergeCell ref="S7:V7"/>
    <mergeCell ref="S8:V8"/>
    <mergeCell ref="T5:U5"/>
    <mergeCell ref="T6:U6"/>
  </mergeCells>
  <phoneticPr fontId="3"/>
  <dataValidations disablePrompts="1" count="1">
    <dataValidation allowBlank="1" showInputMessage="1" showErrorMessage="1" prompt="表4-2" sqref="R19" xr:uid="{00000000-0002-0000-0B00-000000000000}"/>
  </dataValidations>
  <pageMargins left="0.75" right="0.42" top="0.68" bottom="0.66" header="0.37" footer="0.51200000000000001"/>
  <pageSetup paperSize="9" orientation="portrait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6538" r:id="rId4">
          <objectPr defaultSize="0" autoPict="0" r:id="rId5">
            <anchor moveWithCells="1">
              <from>
                <xdr:col>1</xdr:col>
                <xdr:colOff>106680</xdr:colOff>
                <xdr:row>15</xdr:row>
                <xdr:rowOff>152400</xdr:rowOff>
              </from>
              <to>
                <xdr:col>3</xdr:col>
                <xdr:colOff>144780</xdr:colOff>
                <xdr:row>20</xdr:row>
                <xdr:rowOff>38100</xdr:rowOff>
              </to>
            </anchor>
          </objectPr>
        </oleObject>
      </mc:Choice>
      <mc:Fallback>
        <oleObject progId="JWB32.Document" shapeId="1653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1">
    <tabColor indexed="11"/>
  </sheetPr>
  <dimension ref="A1:Z71"/>
  <sheetViews>
    <sheetView workbookViewId="0">
      <selection activeCell="D20" sqref="D20:E20"/>
    </sheetView>
  </sheetViews>
  <sheetFormatPr defaultRowHeight="13.2" x14ac:dyDescent="0.2"/>
  <cols>
    <col min="1" max="1" width="3.33203125" customWidth="1"/>
    <col min="2" max="2" width="4.109375" style="55" customWidth="1"/>
    <col min="3" max="3" width="8.33203125" style="55" customWidth="1"/>
    <col min="4" max="4" width="5.44140625" style="55" customWidth="1"/>
    <col min="5" max="9" width="7.109375" style="55" customWidth="1"/>
    <col min="10" max="10" width="2.77734375" style="55" customWidth="1"/>
    <col min="11" max="11" width="4.33203125" style="55" customWidth="1"/>
    <col min="12" max="12" width="4" style="56" customWidth="1"/>
    <col min="13" max="13" width="5.33203125" style="56" customWidth="1"/>
    <col min="14" max="17" width="7.6640625" style="55" customWidth="1"/>
    <col min="18" max="18" width="5.6640625" style="55" customWidth="1"/>
    <col min="19" max="19" width="9" style="55" customWidth="1"/>
    <col min="20" max="23" width="9" style="56" customWidth="1"/>
  </cols>
  <sheetData>
    <row r="1" spans="1:25" ht="22.5" customHeight="1" thickBot="1" x14ac:dyDescent="0.25">
      <c r="A1" s="952" t="s">
        <v>229</v>
      </c>
      <c r="B1" s="953"/>
      <c r="C1" s="953"/>
      <c r="D1" s="953"/>
      <c r="E1" s="953"/>
      <c r="F1" s="953"/>
      <c r="G1" s="953"/>
      <c r="H1" s="953"/>
      <c r="I1" s="284"/>
      <c r="K1" s="63"/>
    </row>
    <row r="2" spans="1:25" ht="18.75" customHeight="1" x14ac:dyDescent="0.2">
      <c r="A2" s="962" t="s">
        <v>63</v>
      </c>
      <c r="B2" s="916"/>
      <c r="C2" s="980" t="s">
        <v>107</v>
      </c>
      <c r="D2" s="981"/>
      <c r="E2" s="981"/>
      <c r="F2" s="982"/>
      <c r="G2" s="57" t="s">
        <v>380</v>
      </c>
      <c r="H2" s="285" t="s">
        <v>228</v>
      </c>
      <c r="I2" s="286"/>
      <c r="K2" s="274"/>
      <c r="L2" s="963" t="s">
        <v>64</v>
      </c>
      <c r="M2" s="964"/>
      <c r="N2" s="965"/>
      <c r="O2" s="65"/>
    </row>
    <row r="3" spans="1:25" ht="17.100000000000001" customHeight="1" x14ac:dyDescent="0.2">
      <c r="A3" s="1003" t="s">
        <v>103</v>
      </c>
      <c r="B3" s="910"/>
      <c r="C3" s="910"/>
      <c r="D3" s="968"/>
      <c r="E3" s="969"/>
      <c r="F3" s="970"/>
      <c r="G3" s="879" t="s">
        <v>381</v>
      </c>
      <c r="H3" s="880"/>
      <c r="I3" s="287"/>
      <c r="K3" s="275"/>
      <c r="L3" s="906" t="s">
        <v>65</v>
      </c>
      <c r="M3" s="966"/>
      <c r="N3" s="967"/>
    </row>
    <row r="4" spans="1:25" ht="15" customHeight="1" thickBot="1" x14ac:dyDescent="0.25">
      <c r="A4" s="944"/>
      <c r="B4" s="910"/>
      <c r="C4" s="910"/>
      <c r="D4" s="971"/>
      <c r="E4" s="972"/>
      <c r="F4" s="973"/>
      <c r="G4" s="58" t="s">
        <v>382</v>
      </c>
      <c r="H4" s="58" t="s">
        <v>383</v>
      </c>
      <c r="I4" s="213" t="s">
        <v>384</v>
      </c>
      <c r="K4" s="276"/>
      <c r="L4" s="977" t="s">
        <v>101</v>
      </c>
      <c r="M4" s="978"/>
      <c r="N4" s="979"/>
      <c r="P4" s="62"/>
    </row>
    <row r="5" spans="1:25" ht="24.6" thickBot="1" x14ac:dyDescent="0.25">
      <c r="A5" s="944"/>
      <c r="B5" s="910"/>
      <c r="C5" s="910"/>
      <c r="D5" s="974"/>
      <c r="E5" s="975"/>
      <c r="F5" s="976"/>
      <c r="G5" s="59" t="s">
        <v>385</v>
      </c>
      <c r="H5" s="60" t="s">
        <v>386</v>
      </c>
      <c r="I5" s="214" t="s">
        <v>387</v>
      </c>
      <c r="K5" s="983" t="s">
        <v>50</v>
      </c>
      <c r="L5" s="984"/>
      <c r="M5" s="984"/>
      <c r="N5" s="984"/>
      <c r="O5" s="984"/>
      <c r="P5" s="984"/>
      <c r="Q5" s="984"/>
      <c r="R5" s="984"/>
      <c r="S5" s="984"/>
      <c r="T5" s="984"/>
      <c r="U5" s="984"/>
      <c r="V5" s="984"/>
      <c r="W5" s="984"/>
      <c r="X5" s="984"/>
      <c r="Y5" s="985"/>
    </row>
    <row r="6" spans="1:25" ht="14.4" x14ac:dyDescent="0.2">
      <c r="A6" s="944"/>
      <c r="B6" s="910"/>
      <c r="C6" s="910"/>
      <c r="D6" s="879" t="s">
        <v>227</v>
      </c>
      <c r="E6" s="880"/>
      <c r="F6" s="880"/>
      <c r="G6" s="272">
        <v>28</v>
      </c>
      <c r="H6" s="272">
        <v>50</v>
      </c>
      <c r="I6" s="273">
        <v>5.4000000000000003E-3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</row>
    <row r="7" spans="1:25" ht="15" thickBot="1" x14ac:dyDescent="0.25">
      <c r="A7" s="944"/>
      <c r="B7" s="910"/>
      <c r="C7" s="910"/>
      <c r="D7" s="998" t="s">
        <v>232</v>
      </c>
      <c r="E7" s="955"/>
      <c r="F7" s="188" t="s">
        <v>230</v>
      </c>
      <c r="G7" s="211">
        <v>34.299999999999997</v>
      </c>
      <c r="H7" s="212" t="s">
        <v>231</v>
      </c>
      <c r="I7" s="248">
        <v>1.2999999999999999E-3</v>
      </c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</row>
    <row r="8" spans="1:25" ht="15" customHeight="1" thickBot="1" x14ac:dyDescent="0.25">
      <c r="A8" s="944"/>
      <c r="B8" s="910"/>
      <c r="C8" s="910"/>
      <c r="D8" s="999"/>
      <c r="E8" s="957"/>
      <c r="F8" s="189" t="s">
        <v>415</v>
      </c>
      <c r="G8" s="210">
        <v>31.7</v>
      </c>
      <c r="H8" s="995"/>
      <c r="I8" s="1000"/>
      <c r="K8" s="1004" t="s">
        <v>51</v>
      </c>
      <c r="L8" s="1005"/>
      <c r="M8" s="1005"/>
      <c r="N8" s="1005"/>
      <c r="O8" s="1005"/>
      <c r="P8" s="1005"/>
      <c r="Q8" s="1005"/>
      <c r="R8" s="1005"/>
      <c r="S8" s="1005"/>
      <c r="T8" s="1005"/>
      <c r="U8" s="1006"/>
    </row>
    <row r="9" spans="1:25" ht="15" customHeight="1" thickBot="1" x14ac:dyDescent="0.25">
      <c r="A9" s="944"/>
      <c r="B9" s="910"/>
      <c r="C9" s="910"/>
      <c r="D9" s="209" t="s">
        <v>233</v>
      </c>
      <c r="E9" s="190"/>
      <c r="F9" s="189" t="s">
        <v>490</v>
      </c>
      <c r="G9" s="210">
        <v>34.1</v>
      </c>
      <c r="H9" s="996"/>
      <c r="I9" s="1001"/>
      <c r="K9" s="1007"/>
      <c r="L9" s="1007"/>
      <c r="M9" s="1007"/>
      <c r="N9" s="1007"/>
      <c r="O9" s="1007"/>
      <c r="P9" s="1007"/>
      <c r="Q9" s="1007"/>
      <c r="R9" s="1007"/>
      <c r="S9" s="1007"/>
      <c r="T9" s="1007"/>
      <c r="U9" s="1007"/>
    </row>
    <row r="10" spans="1:25" ht="15" customHeight="1" x14ac:dyDescent="0.2">
      <c r="A10" s="944"/>
      <c r="B10" s="910"/>
      <c r="C10" s="910"/>
      <c r="D10" s="991" t="s">
        <v>372</v>
      </c>
      <c r="E10" s="992"/>
      <c r="F10" s="189" t="s">
        <v>416</v>
      </c>
      <c r="G10" s="210">
        <v>34.299999999999997</v>
      </c>
      <c r="H10" s="996"/>
      <c r="I10" s="1001"/>
      <c r="K10" s="1008" t="s">
        <v>388</v>
      </c>
      <c r="L10" s="1009"/>
      <c r="M10" s="1009"/>
      <c r="N10" s="1009"/>
      <c r="O10" s="1009"/>
      <c r="P10" s="1009"/>
      <c r="Q10" s="1009"/>
      <c r="R10" s="1009"/>
      <c r="S10" s="1009"/>
      <c r="T10" s="1009"/>
      <c r="U10" s="1010"/>
    </row>
    <row r="11" spans="1:25" ht="15" customHeight="1" thickBot="1" x14ac:dyDescent="0.25">
      <c r="A11" s="944"/>
      <c r="B11" s="910"/>
      <c r="C11" s="910"/>
      <c r="D11" s="993"/>
      <c r="E11" s="994"/>
      <c r="F11" s="189" t="s">
        <v>417</v>
      </c>
      <c r="G11" s="210">
        <v>33.299999999999997</v>
      </c>
      <c r="H11" s="997"/>
      <c r="I11" s="1002"/>
      <c r="K11" s="1011" t="s">
        <v>389</v>
      </c>
      <c r="L11" s="1012"/>
      <c r="M11" s="1012"/>
      <c r="N11" s="1012"/>
      <c r="O11" s="1012"/>
      <c r="P11" s="1012"/>
      <c r="Q11" s="1012"/>
      <c r="R11" s="1012"/>
      <c r="S11" s="1012"/>
      <c r="T11" s="1012"/>
      <c r="U11" s="1013"/>
    </row>
    <row r="12" spans="1:25" ht="21.75" customHeight="1" x14ac:dyDescent="0.2">
      <c r="A12" s="954" t="s">
        <v>56</v>
      </c>
      <c r="B12" s="990"/>
      <c r="C12" s="990"/>
      <c r="D12" s="990"/>
      <c r="E12" s="990"/>
      <c r="F12" s="990"/>
      <c r="G12" s="990"/>
      <c r="H12" s="955"/>
      <c r="I12" s="287"/>
      <c r="K12" s="63"/>
    </row>
    <row r="13" spans="1:25" s="37" customFormat="1" ht="22.5" customHeight="1" x14ac:dyDescent="0.2">
      <c r="A13" s="954" t="s">
        <v>478</v>
      </c>
      <c r="B13" s="955"/>
      <c r="C13" s="910" t="s">
        <v>488</v>
      </c>
      <c r="D13" s="1014" t="s">
        <v>66</v>
      </c>
      <c r="E13" s="1014"/>
      <c r="F13" s="916" t="s">
        <v>54</v>
      </c>
      <c r="G13" s="1015" t="s">
        <v>55</v>
      </c>
      <c r="H13" s="916" t="s">
        <v>57</v>
      </c>
      <c r="I13" s="920" t="s">
        <v>58</v>
      </c>
      <c r="J13" s="62"/>
      <c r="K13" s="6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</row>
    <row r="14" spans="1:25" ht="15" customHeight="1" thickBot="1" x14ac:dyDescent="0.25">
      <c r="A14" s="960"/>
      <c r="B14" s="961"/>
      <c r="C14" s="910"/>
      <c r="D14" s="1014"/>
      <c r="E14" s="1014"/>
      <c r="F14" s="916"/>
      <c r="G14" s="1015"/>
      <c r="H14" s="916"/>
      <c r="I14" s="921"/>
      <c r="K14" s="63"/>
    </row>
    <row r="15" spans="1:25" ht="15" customHeight="1" x14ac:dyDescent="0.2">
      <c r="A15" s="930">
        <v>2</v>
      </c>
      <c r="B15" s="733"/>
      <c r="C15" s="187" t="s">
        <v>362</v>
      </c>
      <c r="D15" s="1016" t="s">
        <v>190</v>
      </c>
      <c r="E15" s="1017"/>
      <c r="F15" s="207" t="s">
        <v>67</v>
      </c>
      <c r="G15" s="187" t="s">
        <v>68</v>
      </c>
      <c r="H15" s="207">
        <v>3.8</v>
      </c>
      <c r="I15" s="208">
        <v>1.1000000000000001</v>
      </c>
      <c r="J15" s="67"/>
      <c r="N15" s="882" t="s">
        <v>319</v>
      </c>
      <c r="O15" s="883"/>
      <c r="P15" s="567" t="s">
        <v>318</v>
      </c>
      <c r="Q15" s="567"/>
      <c r="R15" s="567"/>
      <c r="S15" s="567"/>
      <c r="T15" s="567"/>
      <c r="U15" s="567"/>
      <c r="V15" s="567"/>
      <c r="W15" s="567"/>
      <c r="X15" s="567"/>
      <c r="Y15" s="717"/>
    </row>
    <row r="16" spans="1:25" ht="15" customHeight="1" thickBot="1" x14ac:dyDescent="0.25">
      <c r="A16" s="923"/>
      <c r="B16" s="778"/>
      <c r="C16" s="57"/>
      <c r="D16" s="879"/>
      <c r="E16" s="917"/>
      <c r="F16" s="61"/>
      <c r="G16" s="57"/>
      <c r="H16" s="61"/>
      <c r="I16" s="215"/>
      <c r="K16" s="63"/>
      <c r="N16" s="986" t="s">
        <v>320</v>
      </c>
      <c r="O16" s="987"/>
      <c r="P16" s="569" t="s">
        <v>314</v>
      </c>
      <c r="Q16" s="569"/>
      <c r="R16" s="569"/>
      <c r="S16" s="569"/>
      <c r="T16" s="569"/>
      <c r="U16" s="569"/>
      <c r="V16" s="569"/>
      <c r="W16" s="569"/>
      <c r="X16" s="569"/>
      <c r="Y16" s="718"/>
    </row>
    <row r="17" spans="1:26" ht="15" customHeight="1" x14ac:dyDescent="0.2">
      <c r="A17" s="923"/>
      <c r="B17" s="778"/>
      <c r="C17" s="57"/>
      <c r="D17" s="879"/>
      <c r="E17" s="917"/>
      <c r="F17" s="61"/>
      <c r="G17" s="57"/>
      <c r="H17" s="61"/>
      <c r="I17" s="215"/>
      <c r="K17" s="63"/>
    </row>
    <row r="18" spans="1:26" ht="15" customHeight="1" x14ac:dyDescent="0.2">
      <c r="A18" s="923"/>
      <c r="B18" s="778"/>
      <c r="C18" s="57"/>
      <c r="D18" s="879"/>
      <c r="E18" s="917"/>
      <c r="F18" s="61"/>
      <c r="G18" s="57"/>
      <c r="H18" s="61"/>
      <c r="I18" s="215"/>
      <c r="K18" s="63"/>
    </row>
    <row r="19" spans="1:26" ht="15" customHeight="1" x14ac:dyDescent="0.2">
      <c r="A19" s="923"/>
      <c r="B19" s="778"/>
      <c r="C19" s="57"/>
      <c r="D19" s="879"/>
      <c r="E19" s="917"/>
      <c r="F19" s="61"/>
      <c r="G19" s="57"/>
      <c r="H19" s="61"/>
      <c r="I19" s="215"/>
      <c r="K19" s="63"/>
    </row>
    <row r="20" spans="1:26" ht="15" customHeight="1" x14ac:dyDescent="0.2">
      <c r="A20" s="923"/>
      <c r="B20" s="778"/>
      <c r="C20" s="57"/>
      <c r="D20" s="918"/>
      <c r="E20" s="919"/>
      <c r="F20" s="57"/>
      <c r="G20" s="57"/>
      <c r="H20" s="57"/>
      <c r="I20" s="215"/>
      <c r="K20" s="63"/>
    </row>
    <row r="21" spans="1:26" ht="15" customHeight="1" x14ac:dyDescent="0.2">
      <c r="A21" s="923"/>
      <c r="B21" s="778"/>
      <c r="C21" s="57"/>
      <c r="D21" s="879"/>
      <c r="E21" s="917"/>
      <c r="F21" s="61"/>
      <c r="G21" s="57"/>
      <c r="H21" s="61"/>
      <c r="I21" s="215"/>
      <c r="K21" s="63"/>
    </row>
    <row r="22" spans="1:26" ht="15" customHeight="1" x14ac:dyDescent="0.2">
      <c r="A22" s="923"/>
      <c r="B22" s="778"/>
      <c r="C22" s="57"/>
      <c r="D22" s="918"/>
      <c r="E22" s="919"/>
      <c r="F22" s="57"/>
      <c r="G22" s="57"/>
      <c r="H22" s="57"/>
      <c r="I22" s="215"/>
      <c r="K22" s="63"/>
    </row>
    <row r="23" spans="1:26" ht="15" customHeight="1" x14ac:dyDescent="0.2">
      <c r="A23" s="923"/>
      <c r="B23" s="778"/>
      <c r="C23" s="57"/>
      <c r="D23" s="906"/>
      <c r="E23" s="907"/>
      <c r="F23" s="57"/>
      <c r="G23" s="57"/>
      <c r="H23" s="57"/>
      <c r="I23" s="216"/>
      <c r="K23" s="63"/>
      <c r="M23" s="64"/>
    </row>
    <row r="24" spans="1:26" ht="15" customHeight="1" thickBot="1" x14ac:dyDescent="0.25">
      <c r="A24" s="923"/>
      <c r="B24" s="778"/>
      <c r="C24" s="57"/>
      <c r="D24" s="906"/>
      <c r="E24" s="907"/>
      <c r="F24" s="57"/>
      <c r="G24" s="57"/>
      <c r="H24" s="57"/>
      <c r="I24" s="216"/>
      <c r="K24" s="63"/>
      <c r="M24" s="64"/>
      <c r="N24" s="277"/>
      <c r="O24" s="277"/>
      <c r="P24"/>
      <c r="Q24"/>
      <c r="R24"/>
      <c r="S24"/>
      <c r="T24"/>
      <c r="U24"/>
      <c r="V24"/>
      <c r="W24"/>
    </row>
    <row r="25" spans="1:26" ht="22.5" customHeight="1" x14ac:dyDescent="0.2">
      <c r="A25" s="922" t="s">
        <v>56</v>
      </c>
      <c r="B25" s="880"/>
      <c r="C25" s="880"/>
      <c r="D25" s="880"/>
      <c r="E25" s="880"/>
      <c r="F25" s="880"/>
      <c r="G25" s="880"/>
      <c r="H25" s="917"/>
      <c r="I25" s="287"/>
      <c r="K25" s="63"/>
      <c r="L25" s="911" t="s">
        <v>238</v>
      </c>
      <c r="M25" s="912"/>
      <c r="N25" s="988" t="s">
        <v>319</v>
      </c>
      <c r="O25" s="989"/>
      <c r="P25" s="567" t="s">
        <v>237</v>
      </c>
      <c r="Q25" s="567"/>
      <c r="R25" s="567"/>
      <c r="S25" s="567"/>
      <c r="T25" s="567"/>
      <c r="U25" s="567"/>
      <c r="V25" s="567"/>
      <c r="W25" s="567"/>
      <c r="X25" s="567"/>
      <c r="Y25" s="567"/>
      <c r="Z25" s="267"/>
    </row>
    <row r="26" spans="1:26" s="37" customFormat="1" ht="22.5" customHeight="1" x14ac:dyDescent="0.2">
      <c r="A26" s="944" t="s">
        <v>478</v>
      </c>
      <c r="B26" s="910"/>
      <c r="C26" s="909" t="s">
        <v>488</v>
      </c>
      <c r="D26" s="908" t="s">
        <v>59</v>
      </c>
      <c r="E26" s="909"/>
      <c r="F26" s="926" t="s">
        <v>53</v>
      </c>
      <c r="G26" s="927"/>
      <c r="H26" s="915" t="s">
        <v>57</v>
      </c>
      <c r="I26" s="920" t="s">
        <v>58</v>
      </c>
      <c r="J26" s="62"/>
      <c r="K26" s="66"/>
      <c r="L26" s="913"/>
      <c r="M26" s="914"/>
      <c r="N26" s="881" t="s">
        <v>320</v>
      </c>
      <c r="O26" s="881"/>
      <c r="P26" s="778" t="s">
        <v>236</v>
      </c>
      <c r="Q26" s="778"/>
      <c r="R26" s="778"/>
      <c r="S26" s="778"/>
      <c r="T26" s="778"/>
      <c r="U26" s="778"/>
      <c r="V26" s="778"/>
      <c r="W26" s="778"/>
      <c r="X26" s="778"/>
      <c r="Y26" s="778"/>
      <c r="Z26" s="238"/>
    </row>
    <row r="27" spans="1:26" ht="15" customHeight="1" x14ac:dyDescent="0.2">
      <c r="A27" s="944"/>
      <c r="B27" s="910"/>
      <c r="C27" s="910"/>
      <c r="D27" s="910"/>
      <c r="E27" s="910"/>
      <c r="F27" s="928"/>
      <c r="G27" s="929"/>
      <c r="H27" s="916"/>
      <c r="I27" s="921"/>
      <c r="K27" s="63"/>
      <c r="L27" s="954" t="s">
        <v>239</v>
      </c>
      <c r="M27" s="955"/>
      <c r="N27" s="886" t="s">
        <v>311</v>
      </c>
      <c r="O27" s="887"/>
      <c r="P27" s="891" t="s">
        <v>315</v>
      </c>
      <c r="Q27" s="892"/>
      <c r="R27" s="892"/>
      <c r="S27" s="892"/>
      <c r="T27" s="892"/>
      <c r="U27" s="892"/>
      <c r="V27" s="892"/>
      <c r="W27" s="892"/>
      <c r="X27" s="892"/>
      <c r="Y27" s="892"/>
      <c r="Z27" s="893"/>
    </row>
    <row r="28" spans="1:26" ht="15" customHeight="1" x14ac:dyDescent="0.2">
      <c r="A28" s="930">
        <v>2</v>
      </c>
      <c r="B28" s="733"/>
      <c r="C28" s="187" t="s">
        <v>362</v>
      </c>
      <c r="D28" s="935" t="s">
        <v>469</v>
      </c>
      <c r="E28" s="936"/>
      <c r="F28" s="939" t="s">
        <v>235</v>
      </c>
      <c r="G28" s="940"/>
      <c r="H28" s="207">
        <v>5</v>
      </c>
      <c r="I28" s="208">
        <v>1.1000000000000001</v>
      </c>
      <c r="J28" s="67"/>
      <c r="L28" s="956"/>
      <c r="M28" s="957"/>
      <c r="N28" s="1"/>
      <c r="O28" s="2"/>
      <c r="P28" s="891" t="s">
        <v>443</v>
      </c>
      <c r="Q28" s="892"/>
      <c r="R28" s="892"/>
      <c r="S28" s="892"/>
      <c r="T28" s="892"/>
      <c r="U28" s="892"/>
      <c r="V28" s="892"/>
      <c r="W28" s="892"/>
      <c r="X28" s="892"/>
      <c r="Y28" s="892"/>
      <c r="Z28" s="893"/>
    </row>
    <row r="29" spans="1:26" ht="15" customHeight="1" x14ac:dyDescent="0.2">
      <c r="A29" s="931">
        <v>2</v>
      </c>
      <c r="B29" s="932"/>
      <c r="C29" s="210" t="s">
        <v>240</v>
      </c>
      <c r="D29" s="933" t="s">
        <v>310</v>
      </c>
      <c r="E29" s="934"/>
      <c r="F29" s="933" t="s">
        <v>471</v>
      </c>
      <c r="G29" s="934"/>
      <c r="H29" s="210">
        <v>2.2999999999999998</v>
      </c>
      <c r="I29" s="215"/>
      <c r="K29" s="63"/>
      <c r="L29" s="956"/>
      <c r="M29" s="957"/>
      <c r="N29" s="9"/>
      <c r="O29" s="13"/>
      <c r="P29" s="891" t="s">
        <v>444</v>
      </c>
      <c r="Q29" s="892"/>
      <c r="R29" s="892"/>
      <c r="S29" s="892"/>
      <c r="T29" s="892"/>
      <c r="U29" s="892"/>
      <c r="V29" s="892"/>
      <c r="W29" s="892"/>
      <c r="X29" s="892"/>
      <c r="Y29" s="892"/>
      <c r="Z29" s="893"/>
    </row>
    <row r="30" spans="1:26" ht="15" customHeight="1" x14ac:dyDescent="0.2">
      <c r="A30" s="924"/>
      <c r="B30" s="925"/>
      <c r="C30" s="57"/>
      <c r="D30" s="879"/>
      <c r="E30" s="917"/>
      <c r="F30" s="879"/>
      <c r="G30" s="917"/>
      <c r="H30" s="61"/>
      <c r="I30" s="215"/>
      <c r="K30" s="63"/>
      <c r="L30" s="956"/>
      <c r="M30" s="957"/>
      <c r="N30" s="886" t="s">
        <v>312</v>
      </c>
      <c r="O30" s="887"/>
      <c r="P30" s="891" t="s">
        <v>316</v>
      </c>
      <c r="Q30" s="892"/>
      <c r="R30" s="892"/>
      <c r="S30" s="892"/>
      <c r="T30" s="892"/>
      <c r="U30" s="892"/>
      <c r="V30" s="892"/>
      <c r="W30" s="892"/>
      <c r="X30" s="892"/>
      <c r="Y30" s="892"/>
      <c r="Z30" s="893"/>
    </row>
    <row r="31" spans="1:26" ht="15" customHeight="1" x14ac:dyDescent="0.2">
      <c r="A31" s="924"/>
      <c r="B31" s="925"/>
      <c r="C31" s="57"/>
      <c r="D31" s="879"/>
      <c r="E31" s="917"/>
      <c r="F31" s="879"/>
      <c r="G31" s="917"/>
      <c r="H31" s="61"/>
      <c r="I31" s="215"/>
      <c r="K31" s="63"/>
      <c r="L31" s="956"/>
      <c r="M31" s="957"/>
      <c r="N31" s="71"/>
      <c r="O31" s="72"/>
      <c r="P31" s="891" t="s">
        <v>313</v>
      </c>
      <c r="Q31" s="892"/>
      <c r="R31" s="892"/>
      <c r="S31" s="892"/>
      <c r="T31" s="892"/>
      <c r="U31" s="892"/>
      <c r="V31" s="892"/>
      <c r="W31" s="892"/>
      <c r="X31" s="892"/>
      <c r="Y31" s="892"/>
      <c r="Z31" s="893"/>
    </row>
    <row r="32" spans="1:26" ht="15" customHeight="1" thickBot="1" x14ac:dyDescent="0.25">
      <c r="A32" s="924"/>
      <c r="B32" s="925"/>
      <c r="C32" s="57"/>
      <c r="D32" s="879"/>
      <c r="E32" s="917"/>
      <c r="F32" s="879"/>
      <c r="G32" s="917"/>
      <c r="H32" s="61"/>
      <c r="I32" s="215"/>
      <c r="K32" s="63"/>
      <c r="L32" s="958"/>
      <c r="M32" s="959"/>
      <c r="N32" s="278"/>
      <c r="O32" s="279"/>
      <c r="P32" s="884" t="s">
        <v>317</v>
      </c>
      <c r="Q32" s="582"/>
      <c r="R32" s="582"/>
      <c r="S32" s="582"/>
      <c r="T32" s="582"/>
      <c r="U32" s="582"/>
      <c r="V32" s="582"/>
      <c r="W32" s="582"/>
      <c r="X32" s="582"/>
      <c r="Y32" s="582"/>
      <c r="Z32" s="885"/>
    </row>
    <row r="33" spans="1:25" ht="15" customHeight="1" x14ac:dyDescent="0.2">
      <c r="A33" s="924"/>
      <c r="B33" s="925"/>
      <c r="C33" s="57"/>
      <c r="D33" s="918"/>
      <c r="E33" s="919"/>
      <c r="F33" s="906"/>
      <c r="G33" s="907"/>
      <c r="H33" s="57"/>
      <c r="I33" s="215"/>
      <c r="K33" s="63"/>
    </row>
    <row r="34" spans="1:25" ht="15" customHeight="1" x14ac:dyDescent="0.2">
      <c r="A34" s="924"/>
      <c r="B34" s="925"/>
      <c r="C34" s="57"/>
      <c r="D34" s="906"/>
      <c r="E34" s="907"/>
      <c r="F34" s="906"/>
      <c r="G34" s="907"/>
      <c r="H34" s="57"/>
      <c r="I34" s="216"/>
      <c r="K34" s="63"/>
      <c r="M34" s="64"/>
    </row>
    <row r="35" spans="1:25" ht="15" customHeight="1" x14ac:dyDescent="0.2">
      <c r="A35" s="924"/>
      <c r="B35" s="925"/>
      <c r="C35" s="57"/>
      <c r="D35" s="906"/>
      <c r="E35" s="907"/>
      <c r="F35" s="906"/>
      <c r="G35" s="907"/>
      <c r="H35" s="57"/>
      <c r="I35" s="216"/>
      <c r="K35" s="63"/>
      <c r="M35" s="64"/>
    </row>
    <row r="36" spans="1:25" ht="15" customHeight="1" x14ac:dyDescent="0.2">
      <c r="A36" s="924"/>
      <c r="B36" s="925"/>
      <c r="C36" s="57"/>
      <c r="D36" s="906"/>
      <c r="E36" s="907"/>
      <c r="F36" s="906"/>
      <c r="G36" s="907"/>
      <c r="H36" s="57"/>
      <c r="I36" s="216"/>
      <c r="K36" s="63"/>
      <c r="M36" s="64"/>
    </row>
    <row r="37" spans="1:25" ht="15" customHeight="1" x14ac:dyDescent="0.2">
      <c r="A37" s="924"/>
      <c r="B37" s="925"/>
      <c r="C37" s="57"/>
      <c r="D37" s="906"/>
      <c r="E37" s="907"/>
      <c r="F37" s="906"/>
      <c r="G37" s="907"/>
      <c r="H37" s="57"/>
      <c r="I37" s="216"/>
      <c r="K37" s="63"/>
      <c r="M37" s="64"/>
    </row>
    <row r="38" spans="1:25" ht="27" customHeight="1" x14ac:dyDescent="0.2">
      <c r="A38" s="922" t="s">
        <v>62</v>
      </c>
      <c r="B38" s="880"/>
      <c r="C38" s="880"/>
      <c r="D38" s="880"/>
      <c r="E38" s="880"/>
      <c r="F38" s="880"/>
      <c r="G38" s="880"/>
      <c r="H38" s="880"/>
      <c r="I38" s="288"/>
      <c r="K38" s="63"/>
      <c r="M38" s="64"/>
    </row>
    <row r="39" spans="1:25" ht="15" customHeight="1" thickBot="1" x14ac:dyDescent="0.25">
      <c r="A39" s="944" t="s">
        <v>478</v>
      </c>
      <c r="B39" s="942" t="s">
        <v>488</v>
      </c>
      <c r="C39" s="916" t="s">
        <v>331</v>
      </c>
      <c r="D39" s="943" t="s">
        <v>60</v>
      </c>
      <c r="E39" s="910" t="s">
        <v>61</v>
      </c>
      <c r="F39" s="910"/>
      <c r="G39" s="910"/>
      <c r="H39" s="910"/>
      <c r="I39" s="215"/>
      <c r="K39" s="63"/>
      <c r="M39" s="64"/>
    </row>
    <row r="40" spans="1:25" ht="15" customHeight="1" x14ac:dyDescent="0.2">
      <c r="A40" s="944"/>
      <c r="B40" s="942"/>
      <c r="C40" s="942"/>
      <c r="D40" s="942"/>
      <c r="E40" s="57"/>
      <c r="F40" s="61" t="s">
        <v>415</v>
      </c>
      <c r="G40" s="61" t="s">
        <v>490</v>
      </c>
      <c r="H40" s="61" t="s">
        <v>416</v>
      </c>
      <c r="I40" s="215" t="s">
        <v>417</v>
      </c>
      <c r="K40" s="69"/>
      <c r="L40" s="69"/>
      <c r="M40" s="69"/>
      <c r="N40" s="903" t="s">
        <v>106</v>
      </c>
      <c r="O40" s="904"/>
      <c r="P40" s="904"/>
      <c r="Q40" s="904"/>
      <c r="R40" s="904"/>
      <c r="S40" s="904"/>
      <c r="T40" s="904"/>
      <c r="U40" s="904"/>
      <c r="V40" s="904"/>
      <c r="W40" s="904"/>
      <c r="X40" s="904"/>
      <c r="Y40" s="905"/>
    </row>
    <row r="41" spans="1:25" ht="15" customHeight="1" x14ac:dyDescent="0.2">
      <c r="A41" s="945">
        <v>2</v>
      </c>
      <c r="B41" s="947" t="s">
        <v>390</v>
      </c>
      <c r="C41" s="948" t="s">
        <v>330</v>
      </c>
      <c r="D41" s="950" t="s">
        <v>104</v>
      </c>
      <c r="E41" s="61" t="s">
        <v>102</v>
      </c>
      <c r="F41" s="210">
        <v>0.43</v>
      </c>
      <c r="G41" s="210">
        <v>0.43</v>
      </c>
      <c r="H41" s="210">
        <v>0.43</v>
      </c>
      <c r="I41" s="217">
        <v>38</v>
      </c>
      <c r="K41" s="68"/>
      <c r="L41" s="68"/>
      <c r="M41" s="68"/>
      <c r="N41" s="897" t="s">
        <v>326</v>
      </c>
      <c r="O41" s="898"/>
      <c r="P41" s="898"/>
      <c r="Q41" s="898"/>
      <c r="R41" s="898"/>
      <c r="S41" s="898"/>
      <c r="T41" s="898"/>
      <c r="U41" s="898"/>
      <c r="V41" s="898"/>
      <c r="W41" s="898"/>
      <c r="X41" s="898"/>
      <c r="Y41" s="899"/>
    </row>
    <row r="42" spans="1:25" ht="15" customHeight="1" x14ac:dyDescent="0.2">
      <c r="A42" s="946"/>
      <c r="B42" s="947"/>
      <c r="C42" s="949"/>
      <c r="D42" s="951"/>
      <c r="E42" s="61" t="s">
        <v>105</v>
      </c>
      <c r="F42" s="61"/>
      <c r="G42" s="61"/>
      <c r="H42" s="61"/>
      <c r="I42" s="218">
        <f>F41*I41</f>
        <v>16.34</v>
      </c>
      <c r="K42" s="69"/>
      <c r="L42" s="69"/>
      <c r="M42" s="69"/>
      <c r="N42" s="900" t="s">
        <v>323</v>
      </c>
      <c r="O42" s="901"/>
      <c r="P42" s="901"/>
      <c r="Q42" s="901"/>
      <c r="R42" s="901"/>
      <c r="S42" s="901"/>
      <c r="T42" s="901"/>
      <c r="U42" s="901"/>
      <c r="V42" s="901"/>
      <c r="W42" s="901"/>
      <c r="X42" s="901"/>
      <c r="Y42" s="902"/>
    </row>
    <row r="43" spans="1:25" ht="15" customHeight="1" x14ac:dyDescent="0.2">
      <c r="A43" s="937"/>
      <c r="B43" s="910"/>
      <c r="C43" s="910"/>
      <c r="D43" s="910"/>
      <c r="E43" s="61" t="s">
        <v>102</v>
      </c>
      <c r="F43" s="61"/>
      <c r="G43" s="61"/>
      <c r="H43" s="61"/>
      <c r="I43" s="215"/>
      <c r="K43" s="63"/>
      <c r="M43" s="55"/>
      <c r="N43" s="894" t="s">
        <v>324</v>
      </c>
      <c r="O43" s="895"/>
      <c r="P43" s="895"/>
      <c r="Q43" s="895"/>
      <c r="R43" s="895"/>
      <c r="S43" s="895"/>
      <c r="T43" s="895"/>
      <c r="U43" s="895"/>
      <c r="V43" s="895"/>
      <c r="W43" s="895"/>
      <c r="X43" s="895"/>
      <c r="Y43" s="896"/>
    </row>
    <row r="44" spans="1:25" ht="15" customHeight="1" thickBot="1" x14ac:dyDescent="0.25">
      <c r="A44" s="937"/>
      <c r="B44" s="910"/>
      <c r="C44" s="910"/>
      <c r="D44" s="910"/>
      <c r="E44" s="61" t="s">
        <v>105</v>
      </c>
      <c r="F44" s="61"/>
      <c r="G44" s="61"/>
      <c r="H44" s="61"/>
      <c r="I44" s="215"/>
      <c r="K44" s="63"/>
      <c r="M44" s="70"/>
      <c r="N44" s="888" t="s">
        <v>325</v>
      </c>
      <c r="O44" s="889"/>
      <c r="P44" s="889"/>
      <c r="Q44" s="889"/>
      <c r="R44" s="889"/>
      <c r="S44" s="889"/>
      <c r="T44" s="889"/>
      <c r="U44" s="889"/>
      <c r="V44" s="889"/>
      <c r="W44" s="889"/>
      <c r="X44" s="889"/>
      <c r="Y44" s="890"/>
    </row>
    <row r="45" spans="1:25" ht="15" customHeight="1" x14ac:dyDescent="0.2">
      <c r="A45" s="937"/>
      <c r="B45" s="910"/>
      <c r="C45" s="910"/>
      <c r="D45" s="910"/>
      <c r="E45" s="61" t="s">
        <v>102</v>
      </c>
      <c r="F45" s="61"/>
      <c r="G45" s="61"/>
      <c r="H45" s="61"/>
      <c r="I45" s="215"/>
      <c r="K45" s="63"/>
      <c r="M45" s="64"/>
    </row>
    <row r="46" spans="1:25" ht="15" customHeight="1" x14ac:dyDescent="0.2">
      <c r="A46" s="937"/>
      <c r="B46" s="910"/>
      <c r="C46" s="910"/>
      <c r="D46" s="910"/>
      <c r="E46" s="61" t="s">
        <v>105</v>
      </c>
      <c r="F46" s="61"/>
      <c r="G46" s="61"/>
      <c r="H46" s="61"/>
      <c r="I46" s="215"/>
      <c r="K46" s="63"/>
      <c r="M46" s="64"/>
    </row>
    <row r="47" spans="1:25" ht="15" customHeight="1" x14ac:dyDescent="0.2">
      <c r="A47" s="937"/>
      <c r="B47" s="910"/>
      <c r="C47" s="910"/>
      <c r="D47" s="910"/>
      <c r="E47" s="61" t="s">
        <v>102</v>
      </c>
      <c r="F47" s="61"/>
      <c r="G47" s="61"/>
      <c r="H47" s="61"/>
      <c r="I47" s="215"/>
      <c r="K47" s="63"/>
      <c r="M47" s="64"/>
    </row>
    <row r="48" spans="1:25" ht="15" customHeight="1" x14ac:dyDescent="0.2">
      <c r="A48" s="937"/>
      <c r="B48" s="910"/>
      <c r="C48" s="910"/>
      <c r="D48" s="910"/>
      <c r="E48" s="61" t="s">
        <v>105</v>
      </c>
      <c r="F48" s="61"/>
      <c r="G48" s="61"/>
      <c r="H48" s="61"/>
      <c r="I48" s="215"/>
      <c r="K48" s="63"/>
      <c r="M48" s="64"/>
    </row>
    <row r="49" spans="1:13" ht="15" customHeight="1" x14ac:dyDescent="0.2">
      <c r="A49" s="937"/>
      <c r="B49" s="910"/>
      <c r="C49" s="910"/>
      <c r="D49" s="910"/>
      <c r="E49" s="61" t="s">
        <v>102</v>
      </c>
      <c r="F49" s="61"/>
      <c r="G49" s="61"/>
      <c r="H49" s="61"/>
      <c r="I49" s="215"/>
      <c r="K49" s="63"/>
      <c r="M49" s="64"/>
    </row>
    <row r="50" spans="1:13" ht="15" customHeight="1" x14ac:dyDescent="0.2">
      <c r="A50" s="937"/>
      <c r="B50" s="910"/>
      <c r="C50" s="910"/>
      <c r="D50" s="910"/>
      <c r="E50" s="61" t="s">
        <v>105</v>
      </c>
      <c r="F50" s="61"/>
      <c r="G50" s="61"/>
      <c r="H50" s="61"/>
      <c r="I50" s="215"/>
      <c r="K50" s="63"/>
      <c r="M50" s="64"/>
    </row>
    <row r="51" spans="1:13" ht="15" customHeight="1" x14ac:dyDescent="0.2">
      <c r="A51" s="937"/>
      <c r="B51" s="910"/>
      <c r="C51" s="910"/>
      <c r="D51" s="910"/>
      <c r="E51" s="61" t="s">
        <v>102</v>
      </c>
      <c r="F51" s="61"/>
      <c r="G51" s="61"/>
      <c r="H51" s="61"/>
      <c r="I51" s="215"/>
      <c r="K51" s="63"/>
      <c r="M51" s="64"/>
    </row>
    <row r="52" spans="1:13" ht="15" customHeight="1" thickBot="1" x14ac:dyDescent="0.25">
      <c r="A52" s="938"/>
      <c r="B52" s="941"/>
      <c r="C52" s="941"/>
      <c r="D52" s="941"/>
      <c r="E52" s="219" t="s">
        <v>105</v>
      </c>
      <c r="F52" s="219"/>
      <c r="G52" s="219"/>
      <c r="H52" s="219"/>
      <c r="I52" s="220"/>
      <c r="K52" s="63"/>
      <c r="M52" s="64"/>
    </row>
    <row r="53" spans="1:13" ht="17.100000000000001" customHeight="1" x14ac:dyDescent="0.2">
      <c r="K53" s="63"/>
      <c r="M53" s="64"/>
    </row>
    <row r="54" spans="1:13" ht="17.100000000000001" customHeight="1" x14ac:dyDescent="0.2">
      <c r="K54" s="63"/>
      <c r="M54" s="64"/>
    </row>
    <row r="55" spans="1:13" ht="17.100000000000001" customHeight="1" x14ac:dyDescent="0.2">
      <c r="K55" s="63"/>
      <c r="M55" s="64"/>
    </row>
    <row r="56" spans="1:13" ht="17.100000000000001" customHeight="1" x14ac:dyDescent="0.2">
      <c r="K56" s="63"/>
      <c r="M56" s="64"/>
    </row>
    <row r="57" spans="1:13" ht="17.100000000000001" customHeight="1" x14ac:dyDescent="0.2">
      <c r="K57" s="63"/>
      <c r="M57" s="64"/>
    </row>
    <row r="58" spans="1:13" ht="17.100000000000001" customHeight="1" x14ac:dyDescent="0.2">
      <c r="K58" s="63"/>
      <c r="M58" s="64"/>
    </row>
    <row r="59" spans="1:13" ht="17.100000000000001" customHeight="1" x14ac:dyDescent="0.2">
      <c r="K59" s="63"/>
      <c r="M59" s="64"/>
    </row>
    <row r="60" spans="1:13" ht="17.100000000000001" customHeight="1" x14ac:dyDescent="0.2">
      <c r="K60" s="63"/>
      <c r="M60" s="64"/>
    </row>
    <row r="61" spans="1:13" ht="17.100000000000001" customHeight="1" x14ac:dyDescent="0.2">
      <c r="K61" s="63"/>
      <c r="M61" s="64"/>
    </row>
    <row r="62" spans="1:13" ht="17.100000000000001" customHeight="1" x14ac:dyDescent="0.2">
      <c r="K62" s="63"/>
      <c r="M62" s="64"/>
    </row>
    <row r="63" spans="1:13" ht="17.100000000000001" customHeight="1" x14ac:dyDescent="0.2">
      <c r="K63" s="63"/>
      <c r="M63" s="64"/>
    </row>
    <row r="64" spans="1:13" ht="17.100000000000001" customHeight="1" x14ac:dyDescent="0.2">
      <c r="K64" s="63"/>
      <c r="M64" s="64"/>
    </row>
    <row r="65" spans="11:13" x14ac:dyDescent="0.2">
      <c r="K65" s="63"/>
      <c r="M65" s="64"/>
    </row>
    <row r="66" spans="11:13" x14ac:dyDescent="0.2">
      <c r="K66" s="63"/>
      <c r="M66" s="64"/>
    </row>
    <row r="67" spans="11:13" x14ac:dyDescent="0.2">
      <c r="K67" s="63"/>
      <c r="M67" s="64"/>
    </row>
    <row r="68" spans="11:13" x14ac:dyDescent="0.2">
      <c r="K68" s="63"/>
      <c r="M68" s="64"/>
    </row>
    <row r="69" spans="11:13" x14ac:dyDescent="0.2">
      <c r="K69" s="63"/>
      <c r="M69" s="64"/>
    </row>
    <row r="70" spans="11:13" x14ac:dyDescent="0.2">
      <c r="K70" s="63"/>
      <c r="M70" s="64"/>
    </row>
    <row r="71" spans="11:13" x14ac:dyDescent="0.2">
      <c r="K71" s="63"/>
      <c r="M71" s="64"/>
    </row>
  </sheetData>
  <mergeCells count="137">
    <mergeCell ref="N16:O16"/>
    <mergeCell ref="P15:Y15"/>
    <mergeCell ref="P16:Y16"/>
    <mergeCell ref="N25:O25"/>
    <mergeCell ref="D19:E19"/>
    <mergeCell ref="A12:H12"/>
    <mergeCell ref="D10:E11"/>
    <mergeCell ref="H8:H11"/>
    <mergeCell ref="D7:E8"/>
    <mergeCell ref="I8:I11"/>
    <mergeCell ref="A3:C11"/>
    <mergeCell ref="K8:U8"/>
    <mergeCell ref="K9:U9"/>
    <mergeCell ref="K10:U10"/>
    <mergeCell ref="K11:U11"/>
    <mergeCell ref="I13:I14"/>
    <mergeCell ref="D13:E14"/>
    <mergeCell ref="F13:F14"/>
    <mergeCell ref="G13:G14"/>
    <mergeCell ref="H13:H14"/>
    <mergeCell ref="G3:H3"/>
    <mergeCell ref="D15:E15"/>
    <mergeCell ref="D20:E20"/>
    <mergeCell ref="A19:B19"/>
    <mergeCell ref="A1:H1"/>
    <mergeCell ref="L27:M32"/>
    <mergeCell ref="A34:B34"/>
    <mergeCell ref="D34:E34"/>
    <mergeCell ref="F34:G34"/>
    <mergeCell ref="A17:B17"/>
    <mergeCell ref="A18:B18"/>
    <mergeCell ref="D16:E16"/>
    <mergeCell ref="D17:E17"/>
    <mergeCell ref="D18:E18"/>
    <mergeCell ref="A20:B20"/>
    <mergeCell ref="A21:B21"/>
    <mergeCell ref="A22:B22"/>
    <mergeCell ref="A16:B16"/>
    <mergeCell ref="A13:B14"/>
    <mergeCell ref="A15:B15"/>
    <mergeCell ref="C13:C14"/>
    <mergeCell ref="A2:B2"/>
    <mergeCell ref="L2:N2"/>
    <mergeCell ref="L3:N3"/>
    <mergeCell ref="D3:F5"/>
    <mergeCell ref="L4:N4"/>
    <mergeCell ref="C2:F2"/>
    <mergeCell ref="K5:Y5"/>
    <mergeCell ref="A43:A44"/>
    <mergeCell ref="A45:A46"/>
    <mergeCell ref="B43:B44"/>
    <mergeCell ref="C43:C44"/>
    <mergeCell ref="B45:B46"/>
    <mergeCell ref="C45:C46"/>
    <mergeCell ref="A23:B23"/>
    <mergeCell ref="D23:E23"/>
    <mergeCell ref="A35:B35"/>
    <mergeCell ref="C26:C27"/>
    <mergeCell ref="A33:B33"/>
    <mergeCell ref="A26:B27"/>
    <mergeCell ref="D43:D44"/>
    <mergeCell ref="A36:B36"/>
    <mergeCell ref="A39:A40"/>
    <mergeCell ref="A41:A42"/>
    <mergeCell ref="B41:B42"/>
    <mergeCell ref="C41:C42"/>
    <mergeCell ref="D41:D42"/>
    <mergeCell ref="D35:E35"/>
    <mergeCell ref="D30:E30"/>
    <mergeCell ref="D31:E31"/>
    <mergeCell ref="D32:E32"/>
    <mergeCell ref="A51:A52"/>
    <mergeCell ref="F28:G28"/>
    <mergeCell ref="B51:B52"/>
    <mergeCell ref="C51:C52"/>
    <mergeCell ref="D51:D52"/>
    <mergeCell ref="B49:B50"/>
    <mergeCell ref="C49:C50"/>
    <mergeCell ref="D49:D50"/>
    <mergeCell ref="B47:B48"/>
    <mergeCell ref="C47:C48"/>
    <mergeCell ref="D45:D46"/>
    <mergeCell ref="A37:B37"/>
    <mergeCell ref="A47:A48"/>
    <mergeCell ref="A49:A50"/>
    <mergeCell ref="D47:D48"/>
    <mergeCell ref="A38:H38"/>
    <mergeCell ref="B39:B40"/>
    <mergeCell ref="C39:C40"/>
    <mergeCell ref="D39:D40"/>
    <mergeCell ref="E39:H39"/>
    <mergeCell ref="F36:G36"/>
    <mergeCell ref="F37:G37"/>
    <mergeCell ref="D36:E36"/>
    <mergeCell ref="D37:E37"/>
    <mergeCell ref="D21:E21"/>
    <mergeCell ref="D22:E22"/>
    <mergeCell ref="I26:I27"/>
    <mergeCell ref="A25:H25"/>
    <mergeCell ref="D24:E24"/>
    <mergeCell ref="A24:B24"/>
    <mergeCell ref="F32:G32"/>
    <mergeCell ref="F33:G33"/>
    <mergeCell ref="A30:B30"/>
    <mergeCell ref="A31:B31"/>
    <mergeCell ref="A32:B32"/>
    <mergeCell ref="F26:G27"/>
    <mergeCell ref="A28:B28"/>
    <mergeCell ref="A29:B29"/>
    <mergeCell ref="F29:G29"/>
    <mergeCell ref="D33:E33"/>
    <mergeCell ref="D28:E28"/>
    <mergeCell ref="D29:E29"/>
    <mergeCell ref="D6:F6"/>
    <mergeCell ref="N26:O26"/>
    <mergeCell ref="P25:Y25"/>
    <mergeCell ref="P26:Y26"/>
    <mergeCell ref="N15:O15"/>
    <mergeCell ref="P32:Z32"/>
    <mergeCell ref="N27:O27"/>
    <mergeCell ref="N44:Y44"/>
    <mergeCell ref="P30:Z30"/>
    <mergeCell ref="P27:Z27"/>
    <mergeCell ref="P28:Z28"/>
    <mergeCell ref="P29:Z29"/>
    <mergeCell ref="P31:Z31"/>
    <mergeCell ref="N30:O30"/>
    <mergeCell ref="N43:Y43"/>
    <mergeCell ref="N41:Y41"/>
    <mergeCell ref="N42:Y42"/>
    <mergeCell ref="N40:Y40"/>
    <mergeCell ref="F35:G35"/>
    <mergeCell ref="D26:E27"/>
    <mergeCell ref="L25:M26"/>
    <mergeCell ref="H26:H27"/>
    <mergeCell ref="F30:G30"/>
    <mergeCell ref="F31:G31"/>
  </mergeCells>
  <phoneticPr fontId="3"/>
  <dataValidations disablePrompts="1" count="1">
    <dataValidation allowBlank="1" showInputMessage="1" showErrorMessage="1" prompt="表3-3" sqref="J15 J28" xr:uid="{00000000-0002-0000-0C00-000000000000}"/>
  </dataValidations>
  <pageMargins left="0.74" right="0.35" top="0.61" bottom="0.3" header="0.34" footer="0.26"/>
  <pageSetup paperSize="9" orientation="portrait" verticalDpi="400" r:id="rId1"/>
  <headerFooter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>
    <tabColor indexed="35"/>
  </sheetPr>
  <dimension ref="A1:AC53"/>
  <sheetViews>
    <sheetView topLeftCell="A22" workbookViewId="0">
      <selection activeCell="R24" sqref="R24:Y24"/>
    </sheetView>
  </sheetViews>
  <sheetFormatPr defaultRowHeight="13.2" x14ac:dyDescent="0.2"/>
  <cols>
    <col min="1" max="1" width="3" style="84" customWidth="1"/>
    <col min="2" max="2" width="3.6640625" style="84" customWidth="1"/>
    <col min="3" max="3" width="3.44140625" style="84" customWidth="1"/>
    <col min="4" max="6" width="2.88671875" style="84" customWidth="1"/>
    <col min="7" max="7" width="3" style="84" customWidth="1"/>
    <col min="8" max="8" width="3.33203125" style="84" customWidth="1"/>
    <col min="9" max="9" width="4" style="84" customWidth="1"/>
    <col min="10" max="11" width="3.33203125" style="84" customWidth="1"/>
    <col min="12" max="12" width="4.6640625" style="84" customWidth="1"/>
    <col min="13" max="13" width="4.44140625" style="84" customWidth="1"/>
    <col min="14" max="14" width="4.21875" style="84" customWidth="1"/>
    <col min="15" max="17" width="4.6640625" style="84" customWidth="1"/>
    <col min="18" max="28" width="9" style="84" customWidth="1"/>
  </cols>
  <sheetData>
    <row r="1" spans="1:28" ht="15.75" customHeight="1" thickBot="1" x14ac:dyDescent="0.25">
      <c r="A1" s="1200" t="s">
        <v>117</v>
      </c>
      <c r="B1" s="1200"/>
      <c r="C1" s="1200"/>
      <c r="D1" s="1200"/>
      <c r="E1" s="1200"/>
      <c r="F1" s="1200"/>
      <c r="G1" s="1200"/>
      <c r="H1" s="1200"/>
      <c r="I1" s="1200"/>
      <c r="J1" s="1200"/>
      <c r="K1" s="83"/>
      <c r="M1" s="1187"/>
      <c r="N1" s="1187"/>
    </row>
    <row r="2" spans="1:28" ht="24.75" customHeight="1" thickBot="1" x14ac:dyDescent="0.25">
      <c r="A2" s="1190" t="s">
        <v>396</v>
      </c>
      <c r="B2" s="1191"/>
      <c r="C2" s="1191"/>
      <c r="D2" s="1191"/>
      <c r="E2" s="1191"/>
      <c r="F2" s="1191"/>
      <c r="G2" s="1191"/>
      <c r="H2" s="1192" t="s">
        <v>118</v>
      </c>
      <c r="I2" s="1193"/>
      <c r="J2" s="1130"/>
      <c r="K2" s="1195"/>
      <c r="L2" s="1195"/>
      <c r="M2" s="1142"/>
      <c r="N2" s="1194"/>
      <c r="R2" s="262"/>
      <c r="S2" s="567" t="s">
        <v>221</v>
      </c>
      <c r="T2" s="717"/>
    </row>
    <row r="3" spans="1:28" s="37" customFormat="1" ht="15" customHeight="1" x14ac:dyDescent="0.2">
      <c r="A3" s="1196" t="s">
        <v>395</v>
      </c>
      <c r="B3" s="1193"/>
      <c r="C3" s="1198">
        <v>42</v>
      </c>
      <c r="D3" s="1199"/>
      <c r="E3" s="1130" t="s">
        <v>244</v>
      </c>
      <c r="F3" s="1131"/>
      <c r="G3" s="1106">
        <v>3.5</v>
      </c>
      <c r="H3" s="1107"/>
      <c r="I3" s="1133" t="s">
        <v>246</v>
      </c>
      <c r="J3" s="1134"/>
      <c r="K3" s="1106">
        <v>2.7</v>
      </c>
      <c r="L3" s="1107"/>
      <c r="M3" s="249">
        <v>50</v>
      </c>
      <c r="N3" s="239" t="s">
        <v>79</v>
      </c>
      <c r="O3" s="86"/>
      <c r="P3" s="86"/>
      <c r="Q3" s="86"/>
      <c r="R3" s="263"/>
      <c r="S3" s="778" t="s">
        <v>222</v>
      </c>
      <c r="T3" s="779"/>
      <c r="U3" s="86"/>
      <c r="V3" s="86"/>
      <c r="W3" s="86"/>
      <c r="X3" s="86"/>
      <c r="Y3" s="86"/>
      <c r="Z3" s="86"/>
      <c r="AA3" s="86"/>
      <c r="AB3" s="86"/>
    </row>
    <row r="4" spans="1:28" ht="15" customHeight="1" thickBot="1" x14ac:dyDescent="0.25">
      <c r="A4" s="1197"/>
      <c r="B4" s="1046"/>
      <c r="C4" s="1128" t="s">
        <v>243</v>
      </c>
      <c r="D4" s="1129"/>
      <c r="E4" s="1128"/>
      <c r="F4" s="1129"/>
      <c r="G4" s="1128" t="s">
        <v>245</v>
      </c>
      <c r="H4" s="1129"/>
      <c r="I4" s="1135"/>
      <c r="J4" s="1136"/>
      <c r="K4" s="1114" t="s">
        <v>247</v>
      </c>
      <c r="L4" s="1115"/>
      <c r="M4" s="250">
        <v>40</v>
      </c>
      <c r="N4" s="244" t="s">
        <v>185</v>
      </c>
      <c r="R4" s="264"/>
      <c r="S4" s="1309" t="s">
        <v>99</v>
      </c>
      <c r="T4" s="1310"/>
    </row>
    <row r="5" spans="1:28" ht="15" customHeight="1" x14ac:dyDescent="0.2">
      <c r="A5" s="1083" t="s">
        <v>394</v>
      </c>
      <c r="B5" s="1212"/>
      <c r="C5" s="1104"/>
      <c r="D5" s="1104"/>
      <c r="E5" s="1104"/>
      <c r="F5" s="1104"/>
      <c r="G5" s="1104"/>
      <c r="H5" s="1104"/>
      <c r="I5" s="1104"/>
      <c r="J5" s="1104"/>
      <c r="K5" s="1105"/>
      <c r="L5" s="290" t="s">
        <v>392</v>
      </c>
      <c r="M5" s="1122"/>
      <c r="N5" s="1123"/>
    </row>
    <row r="6" spans="1:28" s="3" customFormat="1" ht="14.25" customHeight="1" x14ac:dyDescent="0.15">
      <c r="A6" s="1083"/>
      <c r="B6" s="1212"/>
      <c r="C6" s="1201" t="s">
        <v>119</v>
      </c>
      <c r="D6" s="1205" t="s">
        <v>436</v>
      </c>
      <c r="E6" s="1205"/>
      <c r="F6" s="1203" t="s">
        <v>428</v>
      </c>
      <c r="G6" s="1109"/>
      <c r="H6" s="1108" t="s">
        <v>440</v>
      </c>
      <c r="I6" s="1109"/>
      <c r="J6" s="1116" t="s">
        <v>120</v>
      </c>
      <c r="K6" s="1117"/>
      <c r="L6" s="302" t="s">
        <v>489</v>
      </c>
      <c r="M6" s="1116" t="s">
        <v>393</v>
      </c>
      <c r="N6" s="1124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s="3" customFormat="1" ht="20.25" customHeight="1" x14ac:dyDescent="0.15">
      <c r="A7" s="1083"/>
      <c r="B7" s="1038"/>
      <c r="C7" s="1202"/>
      <c r="D7" s="1205"/>
      <c r="E7" s="1205"/>
      <c r="F7" s="1204"/>
      <c r="G7" s="1111"/>
      <c r="H7" s="1110"/>
      <c r="I7" s="1111"/>
      <c r="J7" s="1118"/>
      <c r="K7" s="1119"/>
      <c r="L7" s="87" t="s">
        <v>248</v>
      </c>
      <c r="M7" s="1118"/>
      <c r="N7" s="1125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ht="15" customHeight="1" x14ac:dyDescent="0.2">
      <c r="A8" s="1083"/>
      <c r="B8" s="1036" t="s">
        <v>439</v>
      </c>
      <c r="C8" s="89" t="s">
        <v>121</v>
      </c>
      <c r="D8" s="1080" t="s">
        <v>68</v>
      </c>
      <c r="E8" s="1080"/>
      <c r="F8" s="1018">
        <v>16</v>
      </c>
      <c r="G8" s="1018"/>
      <c r="H8" s="1064">
        <v>3.8</v>
      </c>
      <c r="I8" s="1065"/>
      <c r="J8" s="1019">
        <f>F8*H8</f>
        <v>60.8</v>
      </c>
      <c r="K8" s="1020"/>
      <c r="L8" s="91">
        <v>4</v>
      </c>
      <c r="M8" s="1188" t="e">
        <f>ROUND(J8*#REF!*#REF!,1)</f>
        <v>#REF!</v>
      </c>
      <c r="N8" s="1189"/>
    </row>
    <row r="9" spans="1:28" ht="15" customHeight="1" x14ac:dyDescent="0.2">
      <c r="A9" s="1083"/>
      <c r="B9" s="1037"/>
      <c r="C9" s="92"/>
      <c r="D9" s="1080"/>
      <c r="E9" s="1080"/>
      <c r="F9" s="1018"/>
      <c r="G9" s="1018"/>
      <c r="H9" s="1064"/>
      <c r="I9" s="1065"/>
      <c r="J9" s="1019">
        <f>E9*H9</f>
        <v>0</v>
      </c>
      <c r="K9" s="1020"/>
      <c r="L9" s="91"/>
      <c r="M9" s="1039" t="e">
        <f>ROUND(J9*#REF!*#REF!,1)</f>
        <v>#REF!</v>
      </c>
      <c r="N9" s="1040"/>
    </row>
    <row r="10" spans="1:28" ht="15" customHeight="1" x14ac:dyDescent="0.2">
      <c r="A10" s="1083"/>
      <c r="B10" s="1037"/>
      <c r="C10" s="92"/>
      <c r="D10" s="1080"/>
      <c r="E10" s="1080"/>
      <c r="F10" s="1018"/>
      <c r="G10" s="1018"/>
      <c r="H10" s="1064"/>
      <c r="I10" s="1065"/>
      <c r="J10" s="1019">
        <f t="shared" ref="J10:J17" si="0">E10*H10</f>
        <v>0</v>
      </c>
      <c r="K10" s="1020"/>
      <c r="L10" s="91"/>
      <c r="M10" s="1039" t="e">
        <f>ROUND(J10*#REF!*#REF!,1)</f>
        <v>#REF!</v>
      </c>
      <c r="N10" s="1040"/>
    </row>
    <row r="11" spans="1:28" ht="15" customHeight="1" thickBot="1" x14ac:dyDescent="0.25">
      <c r="A11" s="1083"/>
      <c r="B11" s="1037"/>
      <c r="C11" s="93"/>
      <c r="D11" s="1081"/>
      <c r="E11" s="1081"/>
      <c r="F11" s="1132"/>
      <c r="G11" s="1132"/>
      <c r="H11" s="1234"/>
      <c r="I11" s="1235"/>
      <c r="J11" s="1021">
        <f t="shared" si="0"/>
        <v>0</v>
      </c>
      <c r="K11" s="1022"/>
      <c r="L11" s="94"/>
      <c r="M11" s="1039" t="e">
        <f>ROUND(J11*#REF!*#REF!,1)</f>
        <v>#REF!</v>
      </c>
      <c r="N11" s="1040"/>
    </row>
    <row r="12" spans="1:28" ht="15" customHeight="1" thickBot="1" x14ac:dyDescent="0.25">
      <c r="A12" s="1083"/>
      <c r="B12" s="1038"/>
      <c r="C12" s="1231" t="s">
        <v>85</v>
      </c>
      <c r="D12" s="1232"/>
      <c r="E12" s="1232"/>
      <c r="F12" s="1232"/>
      <c r="G12" s="1232"/>
      <c r="H12" s="1232"/>
      <c r="I12" s="1232"/>
      <c r="J12" s="1232"/>
      <c r="K12" s="1233"/>
      <c r="L12" s="96"/>
      <c r="M12" s="1126" t="e">
        <f>SUM(M8:M11)</f>
        <v>#REF!</v>
      </c>
      <c r="N12" s="1127"/>
    </row>
    <row r="13" spans="1:28" ht="15" customHeight="1" x14ac:dyDescent="0.2">
      <c r="A13" s="1083"/>
      <c r="B13" s="1036" t="s">
        <v>442</v>
      </c>
      <c r="C13" s="98"/>
      <c r="D13" s="1080" t="s">
        <v>437</v>
      </c>
      <c r="E13" s="1080"/>
      <c r="F13" s="1018">
        <v>16</v>
      </c>
      <c r="G13" s="1018"/>
      <c r="H13" s="1112">
        <v>2.2999999999999998</v>
      </c>
      <c r="I13" s="1113"/>
      <c r="J13" s="1210">
        <f>F13*H13</f>
        <v>36.799999999999997</v>
      </c>
      <c r="K13" s="1211"/>
      <c r="L13" s="99">
        <v>1.4</v>
      </c>
      <c r="M13" s="1100" t="e">
        <f>ROUND(J13*#REF!,1)</f>
        <v>#REF!</v>
      </c>
      <c r="N13" s="1101"/>
    </row>
    <row r="14" spans="1:28" ht="15" customHeight="1" x14ac:dyDescent="0.2">
      <c r="A14" s="1083"/>
      <c r="B14" s="1037"/>
      <c r="C14" s="92"/>
      <c r="D14" s="1080"/>
      <c r="E14" s="1080"/>
      <c r="F14" s="1018"/>
      <c r="G14" s="1018"/>
      <c r="H14" s="1064"/>
      <c r="I14" s="1065"/>
      <c r="J14" s="1019">
        <f t="shared" si="0"/>
        <v>0</v>
      </c>
      <c r="K14" s="1020"/>
      <c r="L14" s="91"/>
      <c r="M14" s="1039" t="e">
        <f>ROUND(E14*#REF!*#REF!,1)</f>
        <v>#REF!</v>
      </c>
      <c r="N14" s="1040"/>
    </row>
    <row r="15" spans="1:28" ht="15" customHeight="1" x14ac:dyDescent="0.2">
      <c r="A15" s="1083"/>
      <c r="B15" s="1037"/>
      <c r="C15" s="92"/>
      <c r="D15" s="1080"/>
      <c r="E15" s="1080"/>
      <c r="F15" s="1018"/>
      <c r="G15" s="1018"/>
      <c r="H15" s="1064"/>
      <c r="I15" s="1065"/>
      <c r="J15" s="1019">
        <f t="shared" si="0"/>
        <v>0</v>
      </c>
      <c r="K15" s="1020"/>
      <c r="L15" s="91"/>
      <c r="M15" s="1039" t="e">
        <f>ROUND(E15*#REF!*#REF!,1)</f>
        <v>#REF!</v>
      </c>
      <c r="N15" s="1040"/>
    </row>
    <row r="16" spans="1:28" ht="15" customHeight="1" x14ac:dyDescent="0.2">
      <c r="A16" s="1083"/>
      <c r="B16" s="1037"/>
      <c r="C16" s="92"/>
      <c r="D16" s="1080"/>
      <c r="E16" s="1080"/>
      <c r="F16" s="1018"/>
      <c r="G16" s="1018"/>
      <c r="H16" s="1064"/>
      <c r="I16" s="1065"/>
      <c r="J16" s="1019">
        <f t="shared" si="0"/>
        <v>0</v>
      </c>
      <c r="K16" s="1020"/>
      <c r="L16" s="91"/>
      <c r="M16" s="1039" t="e">
        <f>ROUND(E16*#REF!*#REF!,1)</f>
        <v>#REF!</v>
      </c>
      <c r="N16" s="1040"/>
    </row>
    <row r="17" spans="1:28" ht="15" customHeight="1" thickBot="1" x14ac:dyDescent="0.25">
      <c r="A17" s="1083"/>
      <c r="B17" s="1037"/>
      <c r="C17" s="93"/>
      <c r="D17" s="1081"/>
      <c r="E17" s="1081"/>
      <c r="F17" s="1132"/>
      <c r="G17" s="1132"/>
      <c r="H17" s="1234"/>
      <c r="I17" s="1235"/>
      <c r="J17" s="1021">
        <f t="shared" si="0"/>
        <v>0</v>
      </c>
      <c r="K17" s="1022"/>
      <c r="L17" s="94"/>
      <c r="M17" s="1139" t="e">
        <f>ROUND(E17*#REF!*#REF!,1)</f>
        <v>#REF!</v>
      </c>
      <c r="N17" s="1140"/>
    </row>
    <row r="18" spans="1:28" ht="15" customHeight="1" thickBot="1" x14ac:dyDescent="0.25">
      <c r="A18" s="1208"/>
      <c r="B18" s="1209"/>
      <c r="C18" s="1231" t="s">
        <v>86</v>
      </c>
      <c r="D18" s="1232"/>
      <c r="E18" s="1232"/>
      <c r="F18" s="1232"/>
      <c r="G18" s="1232"/>
      <c r="H18" s="1232"/>
      <c r="I18" s="1232"/>
      <c r="J18" s="1233"/>
      <c r="K18" s="95"/>
      <c r="L18" s="100"/>
      <c r="M18" s="1177" t="e">
        <f>SUM(M13:M17)</f>
        <v>#REF!</v>
      </c>
      <c r="N18" s="1178"/>
    </row>
    <row r="19" spans="1:28" s="19" customFormat="1" ht="15" customHeight="1" x14ac:dyDescent="0.15">
      <c r="A19" s="1082" t="s">
        <v>397</v>
      </c>
      <c r="B19" s="1213" t="s">
        <v>488</v>
      </c>
      <c r="C19" s="1213" t="s">
        <v>488</v>
      </c>
      <c r="D19" s="1261" t="s">
        <v>332</v>
      </c>
      <c r="E19" s="1029"/>
      <c r="F19" s="1261" t="s">
        <v>122</v>
      </c>
      <c r="G19" s="1029"/>
      <c r="H19" s="1264"/>
      <c r="I19" s="1265"/>
      <c r="J19" s="1265"/>
      <c r="K19" s="1266"/>
      <c r="L19" s="1206" t="s">
        <v>429</v>
      </c>
      <c r="M19" s="1042"/>
      <c r="N19" s="1298"/>
      <c r="O19" s="101"/>
      <c r="P19" s="101"/>
      <c r="Q19" s="101"/>
      <c r="R19" s="1311"/>
      <c r="S19" s="1312"/>
      <c r="T19" s="1312"/>
      <c r="U19" s="1312"/>
      <c r="V19" s="1312"/>
      <c r="W19" s="1312"/>
      <c r="X19" s="1312"/>
      <c r="Y19" s="1313"/>
      <c r="Z19" s="101"/>
      <c r="AA19" s="101"/>
      <c r="AB19" s="101"/>
    </row>
    <row r="20" spans="1:28" s="19" customFormat="1" ht="15" customHeight="1" x14ac:dyDescent="0.2">
      <c r="A20" s="1083"/>
      <c r="B20" s="1037"/>
      <c r="C20" s="1037"/>
      <c r="D20" s="1262"/>
      <c r="E20" s="1263"/>
      <c r="F20" s="1262"/>
      <c r="G20" s="1263"/>
      <c r="H20" s="1267"/>
      <c r="I20" s="1268"/>
      <c r="J20" s="1268"/>
      <c r="K20" s="1269"/>
      <c r="L20" s="1207"/>
      <c r="M20" s="110" t="s">
        <v>131</v>
      </c>
      <c r="N20" s="111"/>
      <c r="O20" s="101"/>
      <c r="P20" s="101"/>
      <c r="Q20" s="101"/>
      <c r="R20" s="1307"/>
      <c r="S20" s="1200"/>
      <c r="T20" s="1200"/>
      <c r="U20" s="1200"/>
      <c r="V20" s="1200"/>
      <c r="W20" s="1200"/>
      <c r="X20" s="1200"/>
      <c r="Y20" s="1308"/>
      <c r="Z20" s="101"/>
      <c r="AA20" s="101"/>
      <c r="AB20" s="101"/>
    </row>
    <row r="21" spans="1:28" s="19" customFormat="1" ht="15" customHeight="1" x14ac:dyDescent="0.2">
      <c r="A21" s="1083"/>
      <c r="B21" s="1214"/>
      <c r="C21" s="1214"/>
      <c r="D21" s="1118"/>
      <c r="E21" s="1119"/>
      <c r="F21" s="1118"/>
      <c r="G21" s="1119"/>
      <c r="H21" s="1267"/>
      <c r="I21" s="1268"/>
      <c r="J21" s="1268"/>
      <c r="K21" s="1269"/>
      <c r="L21" s="1202"/>
      <c r="M21" s="89">
        <v>8</v>
      </c>
      <c r="N21" s="112" t="s">
        <v>242</v>
      </c>
      <c r="O21" s="101"/>
      <c r="P21" s="101"/>
      <c r="Q21" s="101"/>
      <c r="R21" s="1307"/>
      <c r="S21" s="1200"/>
      <c r="T21" s="1200"/>
      <c r="U21" s="1200"/>
      <c r="V21" s="1200"/>
      <c r="W21" s="1200"/>
      <c r="X21" s="1200"/>
      <c r="Y21" s="1308"/>
      <c r="Z21" s="101"/>
      <c r="AA21" s="101"/>
      <c r="AB21" s="101"/>
    </row>
    <row r="22" spans="1:28" ht="15" customHeight="1" x14ac:dyDescent="0.2">
      <c r="A22" s="1083"/>
      <c r="B22" s="1036" t="s">
        <v>321</v>
      </c>
      <c r="C22" s="89" t="s">
        <v>121</v>
      </c>
      <c r="D22" s="1080" t="s">
        <v>123</v>
      </c>
      <c r="E22" s="1080"/>
      <c r="F22" s="1018">
        <v>8</v>
      </c>
      <c r="G22" s="1018"/>
      <c r="H22" s="1267"/>
      <c r="I22" s="1268"/>
      <c r="J22" s="1268"/>
      <c r="K22" s="1269"/>
      <c r="L22" s="92">
        <v>37</v>
      </c>
      <c r="M22" s="252"/>
      <c r="N22" s="112"/>
      <c r="R22" s="1304"/>
      <c r="S22" s="1305"/>
      <c r="T22" s="1305"/>
      <c r="U22" s="1305"/>
      <c r="V22" s="1305"/>
      <c r="W22" s="1305"/>
      <c r="X22" s="1305"/>
      <c r="Y22" s="1306"/>
    </row>
    <row r="23" spans="1:28" ht="15" customHeight="1" x14ac:dyDescent="0.2">
      <c r="A23" s="1083"/>
      <c r="B23" s="1037"/>
      <c r="C23" s="102"/>
      <c r="D23" s="1285"/>
      <c r="E23" s="1285"/>
      <c r="F23" s="1260"/>
      <c r="G23" s="1260"/>
      <c r="H23" s="1267"/>
      <c r="I23" s="1268"/>
      <c r="J23" s="1268"/>
      <c r="K23" s="1269"/>
      <c r="L23" s="103"/>
      <c r="M23" s="253">
        <v>6</v>
      </c>
      <c r="N23" s="112" t="s">
        <v>433</v>
      </c>
      <c r="R23" s="1307"/>
      <c r="S23" s="1200"/>
      <c r="T23" s="1200"/>
      <c r="U23" s="1200"/>
      <c r="V23" s="1200"/>
      <c r="W23" s="1200"/>
      <c r="X23" s="1200"/>
      <c r="Y23" s="1308"/>
    </row>
    <row r="24" spans="1:28" ht="15" customHeight="1" x14ac:dyDescent="0.2">
      <c r="A24" s="1083"/>
      <c r="B24" s="1214"/>
      <c r="C24" s="104"/>
      <c r="D24" s="1227"/>
      <c r="E24" s="1227"/>
      <c r="F24" s="1227"/>
      <c r="G24" s="1227"/>
      <c r="H24" s="1270"/>
      <c r="I24" s="1271"/>
      <c r="J24" s="1271"/>
      <c r="K24" s="1272"/>
      <c r="L24" s="103"/>
      <c r="M24" s="89">
        <v>2.4</v>
      </c>
      <c r="N24" s="113" t="s">
        <v>441</v>
      </c>
      <c r="R24" s="1307"/>
      <c r="S24" s="1200"/>
      <c r="T24" s="1200"/>
      <c r="U24" s="1200"/>
      <c r="V24" s="1200"/>
      <c r="W24" s="1200"/>
      <c r="X24" s="1200"/>
      <c r="Y24" s="1308"/>
    </row>
    <row r="25" spans="1:28" ht="15" customHeight="1" x14ac:dyDescent="0.2">
      <c r="A25" s="1083"/>
      <c r="B25" s="1218" t="s">
        <v>87</v>
      </c>
      <c r="C25" s="1219"/>
      <c r="D25" s="1219"/>
      <c r="E25" s="1219"/>
      <c r="F25" s="1219"/>
      <c r="G25" s="1219"/>
      <c r="H25" s="1219"/>
      <c r="I25" s="1219"/>
      <c r="J25" s="1219"/>
      <c r="K25" s="1220"/>
      <c r="L25" s="90"/>
      <c r="M25" s="252"/>
      <c r="N25" s="113" t="s">
        <v>124</v>
      </c>
      <c r="R25" s="1307"/>
      <c r="S25" s="1200"/>
      <c r="T25" s="1200"/>
      <c r="U25" s="1200"/>
      <c r="V25" s="1200"/>
      <c r="W25" s="1200"/>
      <c r="X25" s="1200"/>
      <c r="Y25" s="1308"/>
    </row>
    <row r="26" spans="1:28" ht="15" customHeight="1" x14ac:dyDescent="0.2">
      <c r="A26" s="1083"/>
      <c r="B26" s="1036" t="s">
        <v>322</v>
      </c>
      <c r="C26" s="102"/>
      <c r="D26" s="1215"/>
      <c r="E26" s="1215"/>
      <c r="F26" s="1228"/>
      <c r="G26" s="1228"/>
      <c r="H26" s="1221"/>
      <c r="I26" s="1222"/>
      <c r="J26" s="1222"/>
      <c r="K26" s="1223"/>
      <c r="L26" s="103"/>
      <c r="M26" s="251">
        <v>2</v>
      </c>
      <c r="N26" s="111" t="s">
        <v>401</v>
      </c>
      <c r="R26" s="1307"/>
      <c r="S26" s="1200"/>
      <c r="T26" s="1200"/>
      <c r="U26" s="1200"/>
      <c r="V26" s="1200"/>
      <c r="W26" s="1200"/>
      <c r="X26" s="1200"/>
      <c r="Y26" s="1308"/>
    </row>
    <row r="27" spans="1:28" ht="15" customHeight="1" thickBot="1" x14ac:dyDescent="0.25">
      <c r="A27" s="1083"/>
      <c r="B27" s="1037"/>
      <c r="C27" s="102"/>
      <c r="D27" s="1216"/>
      <c r="E27" s="1217"/>
      <c r="F27" s="1229"/>
      <c r="G27" s="1230"/>
      <c r="H27" s="1224"/>
      <c r="I27" s="1225"/>
      <c r="J27" s="1225"/>
      <c r="K27" s="1226"/>
      <c r="L27" s="103"/>
      <c r="M27" s="110">
        <v>113.4</v>
      </c>
      <c r="N27" s="112" t="s">
        <v>431</v>
      </c>
      <c r="R27" s="1316"/>
      <c r="S27" s="1317"/>
      <c r="T27" s="1317"/>
      <c r="U27" s="1317"/>
      <c r="V27" s="1317"/>
      <c r="W27" s="1317"/>
      <c r="X27" s="1317"/>
      <c r="Y27" s="1318"/>
    </row>
    <row r="28" spans="1:28" ht="15" customHeight="1" thickBot="1" x14ac:dyDescent="0.25">
      <c r="A28" s="1208"/>
      <c r="B28" s="1286" t="s">
        <v>84</v>
      </c>
      <c r="C28" s="1287"/>
      <c r="D28" s="1287"/>
      <c r="E28" s="1287"/>
      <c r="F28" s="1288"/>
      <c r="G28" s="1288"/>
      <c r="H28" s="1288"/>
      <c r="I28" s="1288"/>
      <c r="J28" s="1288"/>
      <c r="K28" s="1289"/>
      <c r="L28" s="105"/>
      <c r="M28" s="115">
        <f>M24*M21</f>
        <v>19.2</v>
      </c>
      <c r="N28" s="112" t="s">
        <v>434</v>
      </c>
    </row>
    <row r="29" spans="1:28" ht="15" customHeight="1" x14ac:dyDescent="0.2">
      <c r="A29" s="1095" t="s">
        <v>112</v>
      </c>
      <c r="B29" s="106"/>
      <c r="C29" s="1041" t="s">
        <v>425</v>
      </c>
      <c r="D29" s="1042"/>
      <c r="E29" s="1042"/>
      <c r="F29" s="1042"/>
      <c r="G29" s="1043"/>
      <c r="H29" s="1084" t="s">
        <v>426</v>
      </c>
      <c r="I29" s="1085"/>
      <c r="J29" s="1085"/>
      <c r="K29" s="1086"/>
      <c r="L29" s="241" t="s">
        <v>98</v>
      </c>
      <c r="M29" s="115">
        <f>M26*M27</f>
        <v>226.8</v>
      </c>
      <c r="N29" s="112" t="s">
        <v>434</v>
      </c>
    </row>
    <row r="30" spans="1:28" ht="15" customHeight="1" x14ac:dyDescent="0.2">
      <c r="A30" s="1096"/>
      <c r="B30" s="1098" t="s">
        <v>113</v>
      </c>
      <c r="C30" s="1072">
        <v>28</v>
      </c>
      <c r="D30" s="1073"/>
      <c r="E30" s="1073"/>
      <c r="F30" s="1073"/>
      <c r="G30" s="1074"/>
      <c r="H30" s="1066">
        <f>C3</f>
        <v>42</v>
      </c>
      <c r="I30" s="1067"/>
      <c r="J30" s="1067"/>
      <c r="K30" s="1068"/>
      <c r="L30" s="289">
        <f>C30*H30</f>
        <v>1176</v>
      </c>
      <c r="M30" s="110" t="s">
        <v>391</v>
      </c>
      <c r="N30" s="114"/>
    </row>
    <row r="31" spans="1:28" ht="15" customHeight="1" x14ac:dyDescent="0.2">
      <c r="A31" s="1097"/>
      <c r="B31" s="1099"/>
      <c r="C31" s="1069"/>
      <c r="D31" s="1070"/>
      <c r="E31" s="1070"/>
      <c r="F31" s="1070"/>
      <c r="G31" s="1071"/>
      <c r="H31" s="1069"/>
      <c r="I31" s="1070"/>
      <c r="J31" s="1070"/>
      <c r="K31" s="1071"/>
      <c r="L31" s="292">
        <f>C31*H31</f>
        <v>0</v>
      </c>
      <c r="M31" s="110">
        <v>0</v>
      </c>
      <c r="N31" s="112" t="s">
        <v>432</v>
      </c>
    </row>
    <row r="32" spans="1:28" ht="15" customHeight="1" x14ac:dyDescent="0.2">
      <c r="A32" s="1273" t="s">
        <v>114</v>
      </c>
      <c r="B32" s="1259" t="s">
        <v>113</v>
      </c>
      <c r="C32" s="1253" t="s">
        <v>115</v>
      </c>
      <c r="D32" s="1254"/>
      <c r="E32" s="1254"/>
      <c r="F32" s="1255"/>
      <c r="G32" s="1293" t="s">
        <v>482</v>
      </c>
      <c r="H32" s="1294"/>
      <c r="I32" s="1248" t="s">
        <v>125</v>
      </c>
      <c r="J32" s="1249"/>
      <c r="K32" s="1250"/>
      <c r="L32" s="1248"/>
      <c r="M32" s="251">
        <v>6</v>
      </c>
      <c r="N32" s="112" t="s">
        <v>433</v>
      </c>
    </row>
    <row r="33" spans="1:29" ht="15" customHeight="1" thickBot="1" x14ac:dyDescent="0.25">
      <c r="A33" s="1096"/>
      <c r="B33" s="1259"/>
      <c r="C33" s="1259" t="s">
        <v>95</v>
      </c>
      <c r="D33" s="1259"/>
      <c r="E33" s="1292" t="s">
        <v>94</v>
      </c>
      <c r="F33" s="1292"/>
      <c r="G33" s="1295"/>
      <c r="H33" s="1296"/>
      <c r="I33" s="1251"/>
      <c r="J33" s="1122"/>
      <c r="K33" s="1252"/>
      <c r="L33" s="1251"/>
      <c r="M33" s="110">
        <v>2.4</v>
      </c>
      <c r="N33" s="113" t="s">
        <v>441</v>
      </c>
    </row>
    <row r="34" spans="1:29" ht="15" customHeight="1" x14ac:dyDescent="0.2">
      <c r="A34" s="1097"/>
      <c r="B34" s="1259"/>
      <c r="C34" s="1258">
        <v>69</v>
      </c>
      <c r="D34" s="1258"/>
      <c r="E34" s="1258">
        <v>53</v>
      </c>
      <c r="F34" s="1258"/>
      <c r="G34" s="1256">
        <v>6.3</v>
      </c>
      <c r="H34" s="1257"/>
      <c r="I34" s="1297">
        <f>E34*G34</f>
        <v>333.9</v>
      </c>
      <c r="J34" s="1160"/>
      <c r="K34" s="1161"/>
      <c r="L34" s="291">
        <f>C34*G34</f>
        <v>434.7</v>
      </c>
      <c r="M34" s="110"/>
      <c r="N34" s="113" t="s">
        <v>441</v>
      </c>
      <c r="R34" s="254"/>
      <c r="S34" s="255"/>
      <c r="AC34" s="84"/>
    </row>
    <row r="35" spans="1:29" ht="15" customHeight="1" thickBot="1" x14ac:dyDescent="0.25">
      <c r="A35" s="1237" t="s">
        <v>116</v>
      </c>
      <c r="B35" s="1245" t="s">
        <v>113</v>
      </c>
      <c r="C35" s="1240" t="s">
        <v>427</v>
      </c>
      <c r="D35" s="1241"/>
      <c r="E35" s="1241"/>
      <c r="F35" s="1242"/>
      <c r="G35" s="1243">
        <v>800</v>
      </c>
      <c r="H35" s="1244"/>
      <c r="I35" s="1079"/>
      <c r="J35" s="1079"/>
      <c r="K35" s="1079"/>
      <c r="L35" s="301">
        <f>G35</f>
        <v>800</v>
      </c>
      <c r="M35" s="251">
        <v>2</v>
      </c>
      <c r="N35" s="114" t="s">
        <v>401</v>
      </c>
      <c r="R35" s="256"/>
      <c r="S35" s="257"/>
    </row>
    <row r="36" spans="1:29" ht="15" customHeight="1" thickBot="1" x14ac:dyDescent="0.25">
      <c r="A36" s="1238"/>
      <c r="B36" s="1246"/>
      <c r="C36" s="107" t="s">
        <v>76</v>
      </c>
      <c r="D36" s="1303">
        <v>13</v>
      </c>
      <c r="E36" s="1303"/>
      <c r="F36" s="85" t="s">
        <v>430</v>
      </c>
      <c r="G36" s="1066">
        <f>H30</f>
        <v>42</v>
      </c>
      <c r="H36" s="1236"/>
      <c r="I36" s="1078"/>
      <c r="J36" s="1078"/>
      <c r="K36" s="1078"/>
      <c r="L36" s="300">
        <f>D36*G36</f>
        <v>546</v>
      </c>
      <c r="M36" s="110">
        <v>113.4</v>
      </c>
      <c r="N36" s="112" t="s">
        <v>431</v>
      </c>
    </row>
    <row r="37" spans="1:29" ht="15" customHeight="1" x14ac:dyDescent="0.2">
      <c r="A37" s="1238"/>
      <c r="B37" s="1246"/>
      <c r="C37" s="1147"/>
      <c r="D37" s="1148"/>
      <c r="E37" s="1148"/>
      <c r="F37" s="1148"/>
      <c r="G37" s="1148"/>
      <c r="H37" s="1149"/>
      <c r="I37" s="1181">
        <v>0</v>
      </c>
      <c r="J37" s="1181"/>
      <c r="K37" s="1181"/>
      <c r="L37" s="292">
        <v>0</v>
      </c>
      <c r="M37" s="115">
        <f>M31*M33</f>
        <v>0</v>
      </c>
      <c r="N37" s="112" t="s">
        <v>435</v>
      </c>
      <c r="R37" s="1279"/>
      <c r="S37" s="1280"/>
      <c r="T37" s="1280"/>
      <c r="U37" s="1280"/>
      <c r="V37" s="1281"/>
      <c r="W37" s="1283"/>
      <c r="X37" s="1283"/>
      <c r="Y37" s="1283"/>
      <c r="Z37" s="1283"/>
      <c r="AA37" s="1283"/>
      <c r="AB37" s="1314" t="s">
        <v>438</v>
      </c>
    </row>
    <row r="38" spans="1:29" ht="15" customHeight="1" thickBot="1" x14ac:dyDescent="0.25">
      <c r="A38" s="1239"/>
      <c r="B38" s="1247"/>
      <c r="C38" s="1147"/>
      <c r="D38" s="1148"/>
      <c r="E38" s="1148"/>
      <c r="F38" s="1148"/>
      <c r="G38" s="1148"/>
      <c r="H38" s="1149"/>
      <c r="I38" s="1181">
        <v>0</v>
      </c>
      <c r="J38" s="1181"/>
      <c r="K38" s="1181"/>
      <c r="L38" s="292">
        <v>0</v>
      </c>
      <c r="M38" s="116">
        <f>M35*M36</f>
        <v>226.8</v>
      </c>
      <c r="N38" s="117" t="s">
        <v>435</v>
      </c>
      <c r="R38" s="258"/>
      <c r="S38" s="109"/>
      <c r="T38" s="109"/>
      <c r="U38" s="109"/>
      <c r="V38" s="1282"/>
      <c r="W38" s="1284"/>
      <c r="X38" s="1284"/>
      <c r="Y38" s="1284"/>
      <c r="Z38" s="1284"/>
      <c r="AA38" s="1284"/>
      <c r="AB38" s="1315"/>
    </row>
    <row r="39" spans="1:29" ht="15" customHeight="1" thickBot="1" x14ac:dyDescent="0.25">
      <c r="A39" s="1299" t="s">
        <v>90</v>
      </c>
      <c r="B39" s="1288"/>
      <c r="C39" s="1288"/>
      <c r="D39" s="1288"/>
      <c r="E39" s="1288"/>
      <c r="F39" s="1288"/>
      <c r="G39" s="1288"/>
      <c r="H39" s="1289"/>
      <c r="I39" s="1300">
        <f>SUM(I34:I38)</f>
        <v>333.9</v>
      </c>
      <c r="J39" s="1301"/>
      <c r="K39" s="1302"/>
      <c r="L39" s="299">
        <f>SUM(L30:L38)</f>
        <v>2956.7</v>
      </c>
      <c r="M39" s="1167" t="s">
        <v>96</v>
      </c>
      <c r="N39" s="1168"/>
      <c r="R39" s="259"/>
      <c r="S39" s="240"/>
      <c r="T39" s="240"/>
      <c r="U39" s="240"/>
      <c r="V39" s="240"/>
      <c r="W39" s="240"/>
      <c r="X39" s="240"/>
      <c r="Y39" s="240"/>
      <c r="Z39" s="240"/>
      <c r="AA39" s="240"/>
      <c r="AB39" s="245">
        <v>6.6E-3</v>
      </c>
    </row>
    <row r="40" spans="1:29" ht="21" customHeight="1" x14ac:dyDescent="0.2">
      <c r="A40" s="1028" t="s">
        <v>398</v>
      </c>
      <c r="B40" s="1029"/>
      <c r="C40" s="1032" t="s">
        <v>80</v>
      </c>
      <c r="D40" s="1033"/>
      <c r="E40" s="1033"/>
      <c r="F40" s="1041" t="s">
        <v>88</v>
      </c>
      <c r="G40" s="1042"/>
      <c r="H40" s="1043"/>
      <c r="I40" s="1171">
        <f>ROUND(833*S34*(Y39-Z39),1)</f>
        <v>0</v>
      </c>
      <c r="J40" s="1172"/>
      <c r="K40" s="1173"/>
      <c r="L40" s="303">
        <f>ROUND(0.33*S34*(R39-W39),1)</f>
        <v>0</v>
      </c>
      <c r="M40" s="1169">
        <f>ROUND(0.33*S35*(W39-V39),1)</f>
        <v>0</v>
      </c>
      <c r="N40" s="1170"/>
      <c r="R40" s="1277"/>
      <c r="S40" s="1278"/>
      <c r="T40" s="1278"/>
      <c r="U40" s="1278"/>
      <c r="V40" s="1278"/>
      <c r="W40" s="1278"/>
      <c r="X40" s="1278"/>
      <c r="Y40" s="1278"/>
      <c r="Z40" s="1278"/>
      <c r="AA40" s="1278"/>
      <c r="AB40" s="260"/>
    </row>
    <row r="41" spans="1:29" ht="22.5" customHeight="1" thickBot="1" x14ac:dyDescent="0.25">
      <c r="A41" s="1030"/>
      <c r="B41" s="1031"/>
      <c r="C41" s="1034" t="s">
        <v>83</v>
      </c>
      <c r="D41" s="1035"/>
      <c r="E41" s="1035"/>
      <c r="F41" s="1044" t="s">
        <v>89</v>
      </c>
      <c r="G41" s="1045"/>
      <c r="H41" s="1046"/>
      <c r="I41" s="1075">
        <v>0</v>
      </c>
      <c r="J41" s="1076"/>
      <c r="K41" s="1077"/>
      <c r="L41" s="298">
        <v>0</v>
      </c>
      <c r="M41" s="1182">
        <v>0</v>
      </c>
      <c r="N41" s="1183"/>
      <c r="R41" s="1290"/>
      <c r="S41" s="1291"/>
      <c r="T41" s="1291"/>
      <c r="U41" s="1291"/>
      <c r="V41" s="1291"/>
      <c r="W41" s="1291"/>
      <c r="X41" s="1291"/>
      <c r="Y41" s="1291"/>
      <c r="Z41" s="1291"/>
      <c r="AA41" s="1291"/>
      <c r="AB41" s="261"/>
    </row>
    <row r="42" spans="1:29" ht="23.1" customHeight="1" x14ac:dyDescent="0.2">
      <c r="A42" s="1082" t="s">
        <v>69</v>
      </c>
      <c r="B42" s="1092" t="s">
        <v>399</v>
      </c>
      <c r="C42" s="1084" t="s">
        <v>70</v>
      </c>
      <c r="D42" s="1085"/>
      <c r="E42" s="1085"/>
      <c r="F42" s="1085"/>
      <c r="G42" s="1085"/>
      <c r="H42" s="1086"/>
      <c r="I42" s="1053" t="s">
        <v>73</v>
      </c>
      <c r="J42" s="1054"/>
      <c r="K42" s="1055"/>
      <c r="L42" s="306">
        <v>1.1000000000000001</v>
      </c>
      <c r="M42" s="1051">
        <v>1.1000000000000001</v>
      </c>
      <c r="N42" s="1052"/>
    </row>
    <row r="43" spans="1:29" ht="23.4" customHeight="1" x14ac:dyDescent="0.2">
      <c r="A43" s="1083"/>
      <c r="B43" s="1093"/>
      <c r="C43" s="1087" t="s">
        <v>72</v>
      </c>
      <c r="D43" s="1088"/>
      <c r="E43" s="1088"/>
      <c r="F43" s="1088"/>
      <c r="G43" s="1088"/>
      <c r="H43" s="1089"/>
      <c r="I43" s="1056"/>
      <c r="J43" s="1057"/>
      <c r="K43" s="1058"/>
      <c r="L43" s="1062">
        <v>1.05</v>
      </c>
      <c r="M43" s="1047">
        <v>1.1000000000000001</v>
      </c>
      <c r="N43" s="1048"/>
    </row>
    <row r="44" spans="1:29" ht="23.4" customHeight="1" x14ac:dyDescent="0.2">
      <c r="A44" s="1083"/>
      <c r="B44" s="1093"/>
      <c r="C44" s="1087" t="s">
        <v>71</v>
      </c>
      <c r="D44" s="1088"/>
      <c r="E44" s="1088"/>
      <c r="F44" s="1088"/>
      <c r="G44" s="1088"/>
      <c r="H44" s="1089"/>
      <c r="I44" s="1059"/>
      <c r="J44" s="1060"/>
      <c r="K44" s="1061"/>
      <c r="L44" s="1063"/>
      <c r="M44" s="1049"/>
      <c r="N44" s="1050"/>
    </row>
    <row r="45" spans="1:29" ht="23.4" customHeight="1" x14ac:dyDescent="0.2">
      <c r="A45" s="1083"/>
      <c r="B45" s="1094"/>
      <c r="C45" s="1087" t="s">
        <v>74</v>
      </c>
      <c r="D45" s="1088"/>
      <c r="E45" s="1088"/>
      <c r="F45" s="1088"/>
      <c r="G45" s="1088"/>
      <c r="H45" s="242" t="s">
        <v>75</v>
      </c>
      <c r="I45" s="1023">
        <v>1</v>
      </c>
      <c r="J45" s="1024"/>
      <c r="K45" s="1025"/>
      <c r="L45" s="305">
        <f>ROUND(L42*L43,3)</f>
        <v>1.155</v>
      </c>
      <c r="M45" s="1137">
        <f>ROUND(M42*M43,3)</f>
        <v>1.21</v>
      </c>
      <c r="N45" s="1138"/>
    </row>
    <row r="46" spans="1:29" ht="23.4" customHeight="1" x14ac:dyDescent="0.2">
      <c r="A46" s="1083"/>
      <c r="B46" s="1026" t="s">
        <v>81</v>
      </c>
      <c r="C46" s="1027"/>
      <c r="D46" s="1027"/>
      <c r="E46" s="1027"/>
      <c r="F46" s="1027"/>
      <c r="G46" s="1027"/>
      <c r="H46" s="246" t="s">
        <v>91</v>
      </c>
      <c r="I46" s="1174">
        <f>I40</f>
        <v>0</v>
      </c>
      <c r="J46" s="1175"/>
      <c r="K46" s="1176"/>
      <c r="L46" s="294" t="e">
        <f>#REF!+#REF!+L40</f>
        <v>#REF!</v>
      </c>
      <c r="M46" s="1179" t="e">
        <f>M12+M40</f>
        <v>#REF!</v>
      </c>
      <c r="N46" s="1180"/>
    </row>
    <row r="47" spans="1:29" ht="23.4" customHeight="1" thickBot="1" x14ac:dyDescent="0.25">
      <c r="A47" s="1083"/>
      <c r="B47" s="1150" t="s">
        <v>82</v>
      </c>
      <c r="C47" s="1151"/>
      <c r="D47" s="1151"/>
      <c r="E47" s="1151"/>
      <c r="F47" s="1151"/>
      <c r="G47" s="1151"/>
      <c r="H47" s="247" t="s">
        <v>92</v>
      </c>
      <c r="I47" s="1152">
        <f>I39+I41</f>
        <v>333.9</v>
      </c>
      <c r="J47" s="1152"/>
      <c r="K47" s="1153"/>
      <c r="L47" s="293" t="e">
        <f>#REF!+#REF!+L39+L41</f>
        <v>#REF!</v>
      </c>
      <c r="M47" s="1165" t="e">
        <f>M18+M41</f>
        <v>#REF!</v>
      </c>
      <c r="N47" s="1166"/>
    </row>
    <row r="48" spans="1:29" ht="23.4" customHeight="1" x14ac:dyDescent="0.2">
      <c r="A48" s="1083"/>
      <c r="B48" s="1090" t="s">
        <v>93</v>
      </c>
      <c r="C48" s="1091"/>
      <c r="D48" s="1091"/>
      <c r="E48" s="1091"/>
      <c r="F48" s="1091"/>
      <c r="G48" s="1091"/>
      <c r="H48" s="243" t="s">
        <v>126</v>
      </c>
      <c r="I48" s="1159">
        <f>SUM(I46:I47)</f>
        <v>333.9</v>
      </c>
      <c r="J48" s="1160"/>
      <c r="K48" s="1161"/>
      <c r="L48" s="295" t="e">
        <f>SUM(L46:L47)</f>
        <v>#REF!</v>
      </c>
      <c r="M48" s="1162" t="e">
        <f>M46+M47</f>
        <v>#REF!</v>
      </c>
      <c r="N48" s="1163"/>
      <c r="R48" s="1274"/>
      <c r="S48" s="1275"/>
      <c r="T48" s="1275"/>
      <c r="U48" s="1275"/>
      <c r="V48" s="1275"/>
      <c r="W48" s="1276"/>
    </row>
    <row r="49" spans="1:23" ht="23.4" customHeight="1" thickBot="1" x14ac:dyDescent="0.25">
      <c r="A49" s="1083"/>
      <c r="B49" s="1090" t="s">
        <v>78</v>
      </c>
      <c r="C49" s="1091"/>
      <c r="D49" s="1091"/>
      <c r="E49" s="1091"/>
      <c r="F49" s="1091"/>
      <c r="G49" s="1091"/>
      <c r="H49" s="243" t="s">
        <v>77</v>
      </c>
      <c r="I49" s="1184">
        <f>I48*I45</f>
        <v>333.9</v>
      </c>
      <c r="J49" s="1185"/>
      <c r="K49" s="1186"/>
      <c r="L49" s="296" t="e">
        <f>ROUND(L48*L45,0)</f>
        <v>#REF!</v>
      </c>
      <c r="M49" s="1164" t="e">
        <f>ROUND(M48*M45,0)</f>
        <v>#REF!</v>
      </c>
      <c r="N49" s="1155"/>
      <c r="R49" s="280"/>
      <c r="S49" s="281"/>
      <c r="T49" s="281"/>
      <c r="U49" s="281"/>
      <c r="V49" s="281"/>
      <c r="W49" s="261"/>
    </row>
    <row r="50" spans="1:23" ht="23.4" customHeight="1" thickBot="1" x14ac:dyDescent="0.25">
      <c r="A50" s="1083"/>
      <c r="B50" s="1120" t="s">
        <v>97</v>
      </c>
      <c r="C50" s="1121"/>
      <c r="D50" s="1121"/>
      <c r="E50" s="1121"/>
      <c r="F50" s="1121"/>
      <c r="G50" s="1121"/>
      <c r="H50" s="108" t="s">
        <v>127</v>
      </c>
      <c r="I50" s="1156"/>
      <c r="J50" s="1157"/>
      <c r="K50" s="1158"/>
      <c r="L50" s="304" t="e">
        <f>I49+L49</f>
        <v>#REF!</v>
      </c>
      <c r="M50" s="1154"/>
      <c r="N50" s="1155"/>
    </row>
    <row r="51" spans="1:23" ht="23.4" customHeight="1" thickBot="1" x14ac:dyDescent="0.25">
      <c r="A51" s="1141" t="s">
        <v>400</v>
      </c>
      <c r="B51" s="1142"/>
      <c r="C51" s="1142"/>
      <c r="D51" s="1142"/>
      <c r="E51" s="1142"/>
      <c r="F51" s="1142"/>
      <c r="G51" s="1142"/>
      <c r="H51" s="1143"/>
      <c r="I51" s="1144"/>
      <c r="J51" s="1145"/>
      <c r="K51" s="1146"/>
      <c r="L51" s="297" t="e">
        <f>ROUND(L50/C3,1)</f>
        <v>#REF!</v>
      </c>
      <c r="M51" s="1102"/>
      <c r="N51" s="1103"/>
    </row>
    <row r="52" spans="1:23" ht="18" customHeight="1" x14ac:dyDescent="0.2"/>
    <row r="53" spans="1:23" ht="18" customHeight="1" x14ac:dyDescent="0.2"/>
  </sheetData>
  <mergeCells count="196">
    <mergeCell ref="AB37:AB38"/>
    <mergeCell ref="R24:Y24"/>
    <mergeCell ref="R26:Y26"/>
    <mergeCell ref="R27:Y27"/>
    <mergeCell ref="R25:Y25"/>
    <mergeCell ref="I39:K39"/>
    <mergeCell ref="D36:E36"/>
    <mergeCell ref="S2:T2"/>
    <mergeCell ref="S3:T3"/>
    <mergeCell ref="R22:Y22"/>
    <mergeCell ref="R23:Y23"/>
    <mergeCell ref="S4:T4"/>
    <mergeCell ref="R19:Y19"/>
    <mergeCell ref="R20:Y20"/>
    <mergeCell ref="R21:Y21"/>
    <mergeCell ref="A32:A34"/>
    <mergeCell ref="C19:C21"/>
    <mergeCell ref="R48:W48"/>
    <mergeCell ref="R40:AA40"/>
    <mergeCell ref="R37:U37"/>
    <mergeCell ref="V37:V38"/>
    <mergeCell ref="W37:W38"/>
    <mergeCell ref="D23:E23"/>
    <mergeCell ref="D17:E17"/>
    <mergeCell ref="B28:K28"/>
    <mergeCell ref="B26:B27"/>
    <mergeCell ref="X37:X38"/>
    <mergeCell ref="Y37:Y38"/>
    <mergeCell ref="R41:AA41"/>
    <mergeCell ref="Z37:Z38"/>
    <mergeCell ref="AA37:AA38"/>
    <mergeCell ref="E33:F33"/>
    <mergeCell ref="E34:F34"/>
    <mergeCell ref="G32:H33"/>
    <mergeCell ref="L32:L33"/>
    <mergeCell ref="I34:K34"/>
    <mergeCell ref="M19:N19"/>
    <mergeCell ref="B32:B34"/>
    <mergeCell ref="A39:H39"/>
    <mergeCell ref="J15:K15"/>
    <mergeCell ref="H17:I17"/>
    <mergeCell ref="H9:I9"/>
    <mergeCell ref="F22:G22"/>
    <mergeCell ref="F23:G23"/>
    <mergeCell ref="F19:G21"/>
    <mergeCell ref="C18:J18"/>
    <mergeCell ref="D19:E21"/>
    <mergeCell ref="J17:K17"/>
    <mergeCell ref="H19:K24"/>
    <mergeCell ref="D22:E22"/>
    <mergeCell ref="G34:H34"/>
    <mergeCell ref="C34:D34"/>
    <mergeCell ref="C33:D33"/>
    <mergeCell ref="F13:G13"/>
    <mergeCell ref="F14:G14"/>
    <mergeCell ref="F16:G16"/>
    <mergeCell ref="D13:E13"/>
    <mergeCell ref="F15:G15"/>
    <mergeCell ref="D14:E14"/>
    <mergeCell ref="D15:E15"/>
    <mergeCell ref="L19:L21"/>
    <mergeCell ref="A19:A28"/>
    <mergeCell ref="A5:A18"/>
    <mergeCell ref="B13:B18"/>
    <mergeCell ref="F17:G17"/>
    <mergeCell ref="D16:E16"/>
    <mergeCell ref="J13:K13"/>
    <mergeCell ref="J14:K14"/>
    <mergeCell ref="B5:B7"/>
    <mergeCell ref="B19:B21"/>
    <mergeCell ref="D26:E26"/>
    <mergeCell ref="D27:E27"/>
    <mergeCell ref="B22:B24"/>
    <mergeCell ref="B25:K25"/>
    <mergeCell ref="H26:K27"/>
    <mergeCell ref="D24:E24"/>
    <mergeCell ref="F24:G24"/>
    <mergeCell ref="F26:G26"/>
    <mergeCell ref="F27:G27"/>
    <mergeCell ref="D9:E9"/>
    <mergeCell ref="C12:K12"/>
    <mergeCell ref="H11:I11"/>
    <mergeCell ref="J8:K8"/>
    <mergeCell ref="J9:K9"/>
    <mergeCell ref="M1:N1"/>
    <mergeCell ref="F8:G8"/>
    <mergeCell ref="M8:N8"/>
    <mergeCell ref="G3:H3"/>
    <mergeCell ref="A2:G2"/>
    <mergeCell ref="H2:I2"/>
    <mergeCell ref="M2:N2"/>
    <mergeCell ref="J2:L2"/>
    <mergeCell ref="A3:B4"/>
    <mergeCell ref="C3:D3"/>
    <mergeCell ref="A1:J1"/>
    <mergeCell ref="H8:I8"/>
    <mergeCell ref="C6:C7"/>
    <mergeCell ref="D8:E8"/>
    <mergeCell ref="F6:G7"/>
    <mergeCell ref="D6:E7"/>
    <mergeCell ref="M17:N17"/>
    <mergeCell ref="A51:H51"/>
    <mergeCell ref="I51:K51"/>
    <mergeCell ref="C37:H37"/>
    <mergeCell ref="C38:H38"/>
    <mergeCell ref="B47:G47"/>
    <mergeCell ref="B48:G48"/>
    <mergeCell ref="I47:K47"/>
    <mergeCell ref="M50:N50"/>
    <mergeCell ref="I50:K50"/>
    <mergeCell ref="I48:K48"/>
    <mergeCell ref="M48:N48"/>
    <mergeCell ref="M49:N49"/>
    <mergeCell ref="M47:N47"/>
    <mergeCell ref="M39:N39"/>
    <mergeCell ref="M40:N40"/>
    <mergeCell ref="I40:K40"/>
    <mergeCell ref="I46:K46"/>
    <mergeCell ref="M18:N18"/>
    <mergeCell ref="M46:N46"/>
    <mergeCell ref="I37:K37"/>
    <mergeCell ref="I38:K38"/>
    <mergeCell ref="M41:N41"/>
    <mergeCell ref="I49:K49"/>
    <mergeCell ref="M13:N13"/>
    <mergeCell ref="M14:N14"/>
    <mergeCell ref="M15:N15"/>
    <mergeCell ref="M16:N16"/>
    <mergeCell ref="M51:N51"/>
    <mergeCell ref="C5:K5"/>
    <mergeCell ref="K3:L3"/>
    <mergeCell ref="H6:I7"/>
    <mergeCell ref="H13:I13"/>
    <mergeCell ref="K4:L4"/>
    <mergeCell ref="J6:K7"/>
    <mergeCell ref="B50:G50"/>
    <mergeCell ref="M5:N5"/>
    <mergeCell ref="M6:N7"/>
    <mergeCell ref="M12:N12"/>
    <mergeCell ref="C4:D4"/>
    <mergeCell ref="E3:F4"/>
    <mergeCell ref="G4:H4"/>
    <mergeCell ref="F10:G10"/>
    <mergeCell ref="F11:G11"/>
    <mergeCell ref="I3:J4"/>
    <mergeCell ref="M45:N45"/>
    <mergeCell ref="H14:I14"/>
    <mergeCell ref="H15:I15"/>
    <mergeCell ref="M9:N9"/>
    <mergeCell ref="F40:H40"/>
    <mergeCell ref="F41:H41"/>
    <mergeCell ref="M43:N44"/>
    <mergeCell ref="M42:N42"/>
    <mergeCell ref="I42:K44"/>
    <mergeCell ref="L43:L44"/>
    <mergeCell ref="M10:N10"/>
    <mergeCell ref="M11:N11"/>
    <mergeCell ref="H16:I16"/>
    <mergeCell ref="H30:K30"/>
    <mergeCell ref="H31:K31"/>
    <mergeCell ref="C30:G30"/>
    <mergeCell ref="C31:G31"/>
    <mergeCell ref="C29:G29"/>
    <mergeCell ref="I41:K41"/>
    <mergeCell ref="I36:K36"/>
    <mergeCell ref="I35:K35"/>
    <mergeCell ref="D10:E10"/>
    <mergeCell ref="D11:E11"/>
    <mergeCell ref="C42:H42"/>
    <mergeCell ref="C43:H43"/>
    <mergeCell ref="C44:H44"/>
    <mergeCell ref="H29:K29"/>
    <mergeCell ref="F9:G9"/>
    <mergeCell ref="J10:K10"/>
    <mergeCell ref="J11:K11"/>
    <mergeCell ref="I45:K45"/>
    <mergeCell ref="B46:G46"/>
    <mergeCell ref="A40:B41"/>
    <mergeCell ref="C40:E40"/>
    <mergeCell ref="C41:E41"/>
    <mergeCell ref="B8:B12"/>
    <mergeCell ref="A42:A50"/>
    <mergeCell ref="C45:G45"/>
    <mergeCell ref="B49:G49"/>
    <mergeCell ref="B42:B45"/>
    <mergeCell ref="A29:A31"/>
    <mergeCell ref="B30:B31"/>
    <mergeCell ref="H10:I10"/>
    <mergeCell ref="J16:K16"/>
    <mergeCell ref="G36:H36"/>
    <mergeCell ref="A35:A38"/>
    <mergeCell ref="C35:F35"/>
    <mergeCell ref="G35:H35"/>
    <mergeCell ref="B35:B38"/>
    <mergeCell ref="I32:K33"/>
    <mergeCell ref="C32:F32"/>
  </mergeCells>
  <phoneticPr fontId="3"/>
  <pageMargins left="0.61" right="0.3" top="0.23" bottom="0.25" header="0.19" footer="0.18"/>
  <pageSetup paperSize="9" orientation="portrait" horizontalDpi="400" verticalDpi="4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0"/>
  <dimension ref="A1"/>
  <sheetViews>
    <sheetView workbookViewId="0">
      <selection activeCell="M35" sqref="M35"/>
    </sheetView>
  </sheetViews>
  <sheetFormatPr defaultRowHeight="13.2" x14ac:dyDescent="0.2"/>
  <sheetData/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3"/>
  <dimension ref="A1"/>
  <sheetViews>
    <sheetView topLeftCell="A11" workbookViewId="0">
      <selection activeCell="J47" sqref="J47"/>
    </sheetView>
  </sheetViews>
  <sheetFormatPr defaultRowHeight="13.2" x14ac:dyDescent="0.2"/>
  <sheetData/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indexed="34"/>
  </sheetPr>
  <dimension ref="A1:BE24"/>
  <sheetViews>
    <sheetView topLeftCell="A16" workbookViewId="0">
      <selection activeCell="Y15" sqref="Y15"/>
    </sheetView>
  </sheetViews>
  <sheetFormatPr defaultRowHeight="13.2" x14ac:dyDescent="0.2"/>
  <cols>
    <col min="1" max="1" width="3.77734375" style="21" customWidth="1"/>
    <col min="2" max="2" width="3.21875" style="21" customWidth="1"/>
    <col min="3" max="8" width="5" style="157" customWidth="1"/>
    <col min="9" max="12" width="5" style="21" customWidth="1"/>
    <col min="13" max="13" width="5" style="157" customWidth="1"/>
    <col min="14" max="16" width="5" style="21" customWidth="1"/>
    <col min="17" max="17" width="5" style="157" customWidth="1"/>
    <col min="18" max="19" width="5" style="21" customWidth="1"/>
    <col min="20" max="21" width="5" style="157" customWidth="1"/>
    <col min="22" max="22" width="5" style="21" customWidth="1"/>
    <col min="23" max="24" width="5.109375" style="21" customWidth="1"/>
    <col min="25" max="62" width="5.109375" customWidth="1"/>
  </cols>
  <sheetData>
    <row r="1" spans="1:57" ht="7.5" customHeight="1" x14ac:dyDescent="0.2"/>
    <row r="2" spans="1:57" ht="20.25" customHeight="1" thickBot="1" x14ac:dyDescent="0.25">
      <c r="A2" s="382" t="s">
        <v>472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158"/>
      <c r="Q2" s="157" t="s">
        <v>194</v>
      </c>
      <c r="AJ2" s="17"/>
      <c r="AK2" s="17"/>
      <c r="AL2" s="17"/>
      <c r="AM2" s="17"/>
      <c r="AN2" s="17"/>
      <c r="AO2" s="17"/>
      <c r="AP2" s="17"/>
      <c r="AQ2" s="17"/>
      <c r="AR2" s="15"/>
      <c r="AU2" s="10"/>
      <c r="AV2" s="10"/>
      <c r="AX2" s="10"/>
      <c r="BB2" s="10"/>
      <c r="BE2" s="10"/>
    </row>
    <row r="3" spans="1:57" ht="20.100000000000001" customHeight="1" x14ac:dyDescent="0.2">
      <c r="A3" s="77"/>
      <c r="B3" s="383" t="s">
        <v>335</v>
      </c>
      <c r="C3" s="384"/>
      <c r="D3" s="384"/>
      <c r="E3" s="342" t="s">
        <v>402</v>
      </c>
      <c r="F3" s="343"/>
      <c r="G3" s="344"/>
      <c r="H3" s="342" t="s">
        <v>403</v>
      </c>
      <c r="I3" s="343"/>
      <c r="J3" s="344"/>
      <c r="K3" s="342" t="s">
        <v>404</v>
      </c>
      <c r="L3" s="343"/>
      <c r="M3" s="344"/>
      <c r="N3" s="342" t="s">
        <v>413</v>
      </c>
      <c r="O3" s="343"/>
      <c r="P3" s="423"/>
      <c r="Q3" s="159"/>
      <c r="R3" s="160"/>
      <c r="S3" s="160"/>
      <c r="T3" s="160"/>
      <c r="U3" s="161"/>
      <c r="V3" s="80"/>
      <c r="W3" s="80"/>
      <c r="X3" s="162"/>
      <c r="Y3" s="119"/>
      <c r="Z3" s="119"/>
      <c r="AA3" s="37"/>
      <c r="AB3" s="37"/>
      <c r="AC3" s="37"/>
      <c r="AJ3" s="3"/>
      <c r="AK3" s="119"/>
      <c r="AL3" s="119"/>
      <c r="AM3" s="119"/>
      <c r="AN3" s="156"/>
      <c r="AO3" s="156"/>
      <c r="AP3" s="156"/>
      <c r="AQ3" s="156"/>
      <c r="AR3" s="156"/>
      <c r="AS3" s="156"/>
      <c r="AT3" s="42"/>
      <c r="AU3" s="42"/>
      <c r="AV3" s="42"/>
      <c r="AW3" s="42"/>
      <c r="AX3" s="42"/>
      <c r="AY3" s="42"/>
      <c r="AZ3" s="156"/>
      <c r="BA3" s="156"/>
      <c r="BB3" s="156"/>
      <c r="BC3" s="42"/>
      <c r="BD3" s="42"/>
      <c r="BE3" s="42"/>
    </row>
    <row r="4" spans="1:57" ht="20.100000000000001" customHeight="1" thickBot="1" x14ac:dyDescent="0.25">
      <c r="A4" s="77"/>
      <c r="B4" s="385"/>
      <c r="C4" s="386"/>
      <c r="D4" s="386"/>
      <c r="E4" s="345"/>
      <c r="F4" s="346"/>
      <c r="G4" s="347"/>
      <c r="H4" s="345"/>
      <c r="I4" s="346"/>
      <c r="J4" s="347"/>
      <c r="K4" s="345"/>
      <c r="L4" s="346"/>
      <c r="M4" s="347"/>
      <c r="N4" s="345"/>
      <c r="O4" s="346"/>
      <c r="P4" s="424"/>
      <c r="Q4" s="159"/>
      <c r="R4" s="160"/>
      <c r="S4" s="160"/>
      <c r="T4" s="160"/>
      <c r="U4" s="161"/>
      <c r="V4" s="80"/>
      <c r="W4" s="80"/>
      <c r="X4" s="163"/>
      <c r="Y4" s="155"/>
      <c r="Z4" s="155"/>
      <c r="AA4" s="155"/>
      <c r="AB4" s="155"/>
      <c r="AC4" s="155"/>
      <c r="AJ4" s="3"/>
      <c r="AK4" s="119"/>
      <c r="AL4" s="119"/>
      <c r="AM4" s="119"/>
      <c r="AN4" s="156"/>
      <c r="AO4" s="156"/>
      <c r="AP4" s="156"/>
      <c r="AQ4" s="156"/>
      <c r="AR4" s="156"/>
      <c r="AS4" s="156"/>
      <c r="AT4" s="42"/>
      <c r="AU4" s="42"/>
      <c r="AV4" s="42"/>
      <c r="AW4" s="42"/>
      <c r="AX4" s="42"/>
      <c r="AY4" s="42"/>
      <c r="AZ4" s="156"/>
      <c r="BA4" s="156"/>
      <c r="BB4" s="156"/>
      <c r="BC4" s="42"/>
      <c r="BD4" s="42"/>
      <c r="BE4" s="42"/>
    </row>
    <row r="5" spans="1:57" ht="20.100000000000001" customHeight="1" x14ac:dyDescent="0.2">
      <c r="A5" s="77"/>
      <c r="B5" s="394" t="s">
        <v>336</v>
      </c>
      <c r="C5" s="395"/>
      <c r="D5" s="395"/>
      <c r="E5" s="362" t="s">
        <v>25</v>
      </c>
      <c r="F5" s="363"/>
      <c r="G5" s="364"/>
      <c r="H5" s="338" t="s">
        <v>26</v>
      </c>
      <c r="I5" s="339"/>
      <c r="J5" s="339"/>
      <c r="K5" s="338" t="s">
        <v>27</v>
      </c>
      <c r="L5" s="339"/>
      <c r="M5" s="414"/>
      <c r="N5" s="338" t="s">
        <v>28</v>
      </c>
      <c r="O5" s="339"/>
      <c r="P5" s="426"/>
      <c r="Q5" s="164"/>
      <c r="R5" s="165"/>
      <c r="S5" s="165"/>
      <c r="T5" s="165"/>
      <c r="U5" s="161"/>
      <c r="V5" s="80"/>
      <c r="W5" s="80"/>
      <c r="X5" s="164"/>
      <c r="Y5" s="49"/>
      <c r="Z5" s="49"/>
      <c r="AA5" s="19"/>
      <c r="AB5" s="19"/>
      <c r="AC5" s="19"/>
      <c r="AJ5" s="3"/>
      <c r="AK5" s="19"/>
      <c r="AL5" s="19"/>
      <c r="AM5" s="19"/>
      <c r="AN5" s="49"/>
      <c r="AO5" s="49"/>
      <c r="AP5" s="49"/>
      <c r="AQ5" s="19"/>
      <c r="AR5" s="19"/>
      <c r="AS5" s="19"/>
      <c r="AT5" s="19"/>
      <c r="AU5" s="19"/>
      <c r="AV5" s="19"/>
      <c r="AW5" s="19"/>
      <c r="AX5" s="19"/>
      <c r="AY5" s="19"/>
      <c r="AZ5" s="49"/>
      <c r="BA5" s="49"/>
      <c r="BB5" s="49"/>
      <c r="BC5" s="19"/>
      <c r="BD5" s="19"/>
      <c r="BE5" s="19"/>
    </row>
    <row r="6" spans="1:57" ht="20.100000000000001" customHeight="1" thickBot="1" x14ac:dyDescent="0.25">
      <c r="A6" s="77"/>
      <c r="B6" s="336" t="s">
        <v>337</v>
      </c>
      <c r="C6" s="337"/>
      <c r="D6" s="337"/>
      <c r="E6" s="340" t="s">
        <v>29</v>
      </c>
      <c r="F6" s="341"/>
      <c r="G6" s="365"/>
      <c r="H6" s="340" t="s">
        <v>30</v>
      </c>
      <c r="I6" s="341"/>
      <c r="J6" s="341"/>
      <c r="K6" s="340" t="s">
        <v>31</v>
      </c>
      <c r="L6" s="341"/>
      <c r="M6" s="365"/>
      <c r="N6" s="427" t="s">
        <v>32</v>
      </c>
      <c r="O6" s="428"/>
      <c r="P6" s="429"/>
      <c r="Q6" s="166"/>
      <c r="R6" s="167"/>
      <c r="S6" s="167"/>
      <c r="T6" s="167"/>
      <c r="U6" s="161"/>
      <c r="V6" s="80"/>
      <c r="W6" s="80"/>
      <c r="X6" s="166"/>
      <c r="Y6" s="19"/>
      <c r="Z6" s="19"/>
      <c r="AA6" s="18"/>
      <c r="AB6" s="18"/>
      <c r="AC6" s="18"/>
      <c r="AJ6" s="3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8"/>
      <c r="BD6" s="18"/>
      <c r="BE6" s="18"/>
    </row>
    <row r="7" spans="1:57" ht="5.25" customHeight="1" thickBot="1" x14ac:dyDescent="0.25">
      <c r="A7" s="77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430"/>
      <c r="O7" s="430"/>
      <c r="P7" s="430"/>
      <c r="Q7" s="166"/>
      <c r="R7" s="167"/>
      <c r="S7" s="167"/>
      <c r="T7" s="167"/>
      <c r="U7" s="161"/>
      <c r="V7" s="80"/>
      <c r="W7" s="80"/>
      <c r="X7" s="166"/>
      <c r="Y7" s="19"/>
      <c r="Z7" s="19"/>
      <c r="AA7" s="18"/>
      <c r="AB7" s="18"/>
      <c r="AC7" s="18"/>
      <c r="AJ7" s="3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8"/>
      <c r="BD7" s="18"/>
      <c r="BE7" s="18"/>
    </row>
    <row r="8" spans="1:57" x14ac:dyDescent="0.2">
      <c r="A8" s="77"/>
      <c r="B8" s="387" t="s">
        <v>375</v>
      </c>
      <c r="C8" s="388"/>
      <c r="D8" s="389"/>
      <c r="E8" s="366">
        <v>24</v>
      </c>
      <c r="F8" s="367"/>
      <c r="G8" s="368"/>
      <c r="H8" s="415" t="s">
        <v>33</v>
      </c>
      <c r="I8" s="388"/>
      <c r="J8" s="389"/>
      <c r="K8" s="415" t="s">
        <v>33</v>
      </c>
      <c r="L8" s="388"/>
      <c r="M8" s="389"/>
      <c r="N8" s="415">
        <v>8.5000000000000006E-3</v>
      </c>
      <c r="O8" s="388"/>
      <c r="P8" s="425"/>
      <c r="Q8" s="164"/>
      <c r="R8" s="165"/>
      <c r="S8" s="165"/>
      <c r="T8" s="165"/>
      <c r="U8" s="161"/>
      <c r="V8" s="80"/>
      <c r="W8" s="80"/>
      <c r="X8" s="164"/>
      <c r="Y8" s="49"/>
      <c r="Z8" s="49"/>
      <c r="AA8" s="19"/>
      <c r="AB8" s="19"/>
      <c r="AC8" s="19"/>
      <c r="AJ8" s="3"/>
      <c r="AK8" s="118"/>
      <c r="AL8" s="19"/>
      <c r="AM8" s="19"/>
      <c r="AN8" s="49"/>
      <c r="AO8" s="49"/>
      <c r="AP8" s="49"/>
      <c r="AQ8" s="19"/>
      <c r="AR8" s="19"/>
      <c r="AS8" s="19"/>
      <c r="AT8" s="19"/>
      <c r="AU8" s="19"/>
      <c r="AV8" s="19"/>
      <c r="AW8" s="19"/>
      <c r="AX8" s="19"/>
      <c r="AY8" s="19"/>
      <c r="AZ8" s="49"/>
      <c r="BA8" s="49"/>
      <c r="BB8" s="49"/>
      <c r="BC8" s="19"/>
      <c r="BD8" s="19"/>
      <c r="BE8" s="19"/>
    </row>
    <row r="9" spans="1:57" x14ac:dyDescent="0.2">
      <c r="A9" s="77"/>
      <c r="B9" s="377"/>
      <c r="C9" s="390"/>
      <c r="D9" s="391"/>
      <c r="E9" s="369"/>
      <c r="F9" s="370"/>
      <c r="G9" s="371"/>
      <c r="H9" s="416"/>
      <c r="I9" s="390"/>
      <c r="J9" s="391"/>
      <c r="K9" s="416"/>
      <c r="L9" s="390"/>
      <c r="M9" s="391"/>
      <c r="N9" s="416"/>
      <c r="O9" s="390"/>
      <c r="P9" s="378"/>
      <c r="Q9" s="164"/>
      <c r="R9" s="165"/>
      <c r="S9" s="165"/>
      <c r="T9" s="165"/>
      <c r="U9" s="161"/>
      <c r="V9" s="80"/>
      <c r="W9" s="80"/>
      <c r="X9" s="164"/>
      <c r="Y9" s="49"/>
      <c r="Z9" s="49"/>
      <c r="AA9" s="19"/>
      <c r="AB9" s="19"/>
      <c r="AC9" s="19"/>
      <c r="AJ9" s="3"/>
      <c r="AK9" s="19"/>
      <c r="AL9" s="19"/>
      <c r="AM9" s="19"/>
      <c r="AN9" s="49"/>
      <c r="AO9" s="49"/>
      <c r="AP9" s="49"/>
      <c r="AQ9" s="19"/>
      <c r="AR9" s="19"/>
      <c r="AS9" s="19"/>
      <c r="AT9" s="19"/>
      <c r="AU9" s="19"/>
      <c r="AV9" s="19"/>
      <c r="AW9" s="19"/>
      <c r="AX9" s="19"/>
      <c r="AY9" s="19"/>
      <c r="AZ9" s="49"/>
      <c r="BA9" s="49"/>
      <c r="BB9" s="49"/>
      <c r="BC9" s="19"/>
      <c r="BD9" s="19"/>
      <c r="BE9" s="19"/>
    </row>
    <row r="10" spans="1:57" x14ac:dyDescent="0.2">
      <c r="A10" s="77"/>
      <c r="B10" s="392" t="s">
        <v>376</v>
      </c>
      <c r="C10" s="357"/>
      <c r="D10" s="358"/>
      <c r="E10" s="356">
        <v>18</v>
      </c>
      <c r="F10" s="357"/>
      <c r="G10" s="358"/>
      <c r="H10" s="356" t="s">
        <v>34</v>
      </c>
      <c r="I10" s="357"/>
      <c r="J10" s="358"/>
      <c r="K10" s="356" t="s">
        <v>34</v>
      </c>
      <c r="L10" s="357"/>
      <c r="M10" s="358"/>
      <c r="N10" s="417">
        <v>8.5000000000000006E-3</v>
      </c>
      <c r="O10" s="418"/>
      <c r="P10" s="419"/>
      <c r="Q10" s="166"/>
      <c r="R10" s="167"/>
      <c r="S10" s="167"/>
      <c r="T10" s="167"/>
      <c r="U10" s="161"/>
      <c r="V10" s="80"/>
      <c r="W10" s="80"/>
      <c r="X10" s="166"/>
      <c r="Y10" s="19"/>
      <c r="Z10" s="19"/>
      <c r="AA10" s="18"/>
      <c r="AB10" s="18"/>
      <c r="AC10" s="18"/>
      <c r="AJ10" s="3"/>
      <c r="AK10" s="118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8"/>
      <c r="BD10" s="18"/>
      <c r="BE10" s="18"/>
    </row>
    <row r="11" spans="1:57" ht="13.8" thickBot="1" x14ac:dyDescent="0.25">
      <c r="A11" s="77"/>
      <c r="B11" s="393"/>
      <c r="C11" s="360"/>
      <c r="D11" s="361"/>
      <c r="E11" s="359"/>
      <c r="F11" s="360"/>
      <c r="G11" s="361"/>
      <c r="H11" s="359"/>
      <c r="I11" s="360"/>
      <c r="J11" s="361"/>
      <c r="K11" s="359"/>
      <c r="L11" s="360"/>
      <c r="M11" s="361"/>
      <c r="N11" s="420"/>
      <c r="O11" s="421"/>
      <c r="P11" s="422"/>
      <c r="Q11" s="166"/>
      <c r="R11" s="167"/>
      <c r="S11" s="167"/>
      <c r="T11" s="167"/>
      <c r="U11" s="161"/>
      <c r="V11" s="80"/>
      <c r="W11" s="80"/>
      <c r="X11" s="166"/>
      <c r="Y11" s="19"/>
      <c r="Z11" s="19"/>
      <c r="AA11" s="18"/>
      <c r="AB11" s="18"/>
      <c r="AC11" s="18"/>
      <c r="AJ11" s="3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8"/>
      <c r="BD11" s="18"/>
      <c r="BE11" s="18"/>
    </row>
    <row r="12" spans="1:57" x14ac:dyDescent="0.2">
      <c r="A12" s="77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8"/>
      <c r="Q12" s="168"/>
      <c r="R12" s="168"/>
      <c r="S12" s="169"/>
      <c r="T12" s="161"/>
      <c r="U12" s="161"/>
      <c r="V12" s="80"/>
      <c r="W12" s="80"/>
    </row>
    <row r="13" spans="1:57" ht="23.25" customHeight="1" thickBot="1" x14ac:dyDescent="0.25">
      <c r="A13" s="381" t="s">
        <v>473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158"/>
      <c r="S13" s="435" t="s">
        <v>193</v>
      </c>
      <c r="T13" s="435"/>
      <c r="U13" s="435"/>
    </row>
    <row r="14" spans="1:57" ht="22.5" customHeight="1" x14ac:dyDescent="0.2">
      <c r="A14" s="350" t="s">
        <v>184</v>
      </c>
      <c r="B14" s="351"/>
      <c r="C14" s="405" t="s">
        <v>340</v>
      </c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6"/>
    </row>
    <row r="15" spans="1:57" ht="13.5" customHeight="1" x14ac:dyDescent="0.2">
      <c r="A15" s="352"/>
      <c r="B15" s="353"/>
      <c r="C15" s="392" t="s">
        <v>409</v>
      </c>
      <c r="D15" s="431"/>
      <c r="E15" s="431"/>
      <c r="F15" s="431"/>
      <c r="G15" s="431"/>
      <c r="H15" s="432"/>
      <c r="I15" s="407" t="s">
        <v>21</v>
      </c>
      <c r="J15" s="408"/>
      <c r="K15" s="407" t="s">
        <v>411</v>
      </c>
      <c r="L15" s="408"/>
      <c r="M15" s="409" t="s">
        <v>22</v>
      </c>
      <c r="N15" s="409" t="s">
        <v>23</v>
      </c>
      <c r="O15" s="407" t="s">
        <v>410</v>
      </c>
      <c r="P15" s="408"/>
      <c r="Q15" s="409" t="s">
        <v>22</v>
      </c>
      <c r="R15" s="407" t="s">
        <v>24</v>
      </c>
      <c r="S15" s="408"/>
      <c r="T15" s="407" t="s">
        <v>412</v>
      </c>
      <c r="U15" s="434"/>
      <c r="V15" s="411" t="s">
        <v>35</v>
      </c>
    </row>
    <row r="16" spans="1:57" ht="13.5" customHeight="1" x14ac:dyDescent="0.2">
      <c r="A16" s="352"/>
      <c r="B16" s="353"/>
      <c r="C16" s="433"/>
      <c r="D16" s="434"/>
      <c r="E16" s="434"/>
      <c r="F16" s="434"/>
      <c r="G16" s="434"/>
      <c r="H16" s="408"/>
      <c r="I16" s="407"/>
      <c r="J16" s="408"/>
      <c r="K16" s="407"/>
      <c r="L16" s="408"/>
      <c r="M16" s="409"/>
      <c r="N16" s="409"/>
      <c r="O16" s="407"/>
      <c r="P16" s="408"/>
      <c r="Q16" s="409"/>
      <c r="R16" s="407"/>
      <c r="S16" s="408"/>
      <c r="T16" s="407"/>
      <c r="U16" s="434"/>
      <c r="V16" s="411"/>
    </row>
    <row r="17" spans="1:22" ht="13.5" customHeight="1" x14ac:dyDescent="0.2">
      <c r="A17" s="352"/>
      <c r="B17" s="353"/>
      <c r="C17" s="433"/>
      <c r="D17" s="434"/>
      <c r="E17" s="434"/>
      <c r="F17" s="434"/>
      <c r="G17" s="434"/>
      <c r="H17" s="408"/>
      <c r="I17" s="407"/>
      <c r="J17" s="408"/>
      <c r="K17" s="407"/>
      <c r="L17" s="408"/>
      <c r="M17" s="409"/>
      <c r="N17" s="409"/>
      <c r="O17" s="407"/>
      <c r="P17" s="408"/>
      <c r="Q17" s="409"/>
      <c r="R17" s="407"/>
      <c r="S17" s="408"/>
      <c r="T17" s="407"/>
      <c r="U17" s="434"/>
      <c r="V17" s="411"/>
    </row>
    <row r="18" spans="1:22" ht="13.5" customHeight="1" x14ac:dyDescent="0.2">
      <c r="A18" s="352"/>
      <c r="B18" s="353"/>
      <c r="C18" s="433"/>
      <c r="D18" s="434"/>
      <c r="E18" s="434"/>
      <c r="F18" s="434"/>
      <c r="G18" s="434"/>
      <c r="H18" s="408"/>
      <c r="I18" s="407"/>
      <c r="J18" s="408"/>
      <c r="K18" s="407"/>
      <c r="L18" s="408"/>
      <c r="M18" s="409"/>
      <c r="N18" s="409"/>
      <c r="O18" s="407"/>
      <c r="P18" s="408"/>
      <c r="Q18" s="409"/>
      <c r="R18" s="407"/>
      <c r="S18" s="408"/>
      <c r="T18" s="407"/>
      <c r="U18" s="434"/>
      <c r="V18" s="411"/>
    </row>
    <row r="19" spans="1:22" x14ac:dyDescent="0.2">
      <c r="A19" s="352"/>
      <c r="B19" s="353"/>
      <c r="C19" s="358" t="s">
        <v>338</v>
      </c>
      <c r="D19" s="358" t="s">
        <v>339</v>
      </c>
      <c r="E19" s="373" t="s">
        <v>489</v>
      </c>
      <c r="F19" s="373" t="s">
        <v>490</v>
      </c>
      <c r="G19" s="373" t="s">
        <v>416</v>
      </c>
      <c r="H19" s="373" t="s">
        <v>417</v>
      </c>
      <c r="I19" s="407"/>
      <c r="J19" s="408"/>
      <c r="K19" s="407"/>
      <c r="L19" s="408"/>
      <c r="M19" s="409"/>
      <c r="N19" s="409"/>
      <c r="O19" s="407"/>
      <c r="P19" s="408"/>
      <c r="Q19" s="409"/>
      <c r="R19" s="407"/>
      <c r="S19" s="408"/>
      <c r="T19" s="407"/>
      <c r="U19" s="434"/>
      <c r="V19" s="411"/>
    </row>
    <row r="20" spans="1:22" ht="13.8" thickBot="1" x14ac:dyDescent="0.25">
      <c r="A20" s="354"/>
      <c r="B20" s="355"/>
      <c r="C20" s="361"/>
      <c r="D20" s="361"/>
      <c r="E20" s="374"/>
      <c r="F20" s="374"/>
      <c r="G20" s="374"/>
      <c r="H20" s="374"/>
      <c r="I20" s="412"/>
      <c r="J20" s="413"/>
      <c r="K20" s="412"/>
      <c r="L20" s="413"/>
      <c r="M20" s="410"/>
      <c r="N20" s="409"/>
      <c r="O20" s="407"/>
      <c r="P20" s="408"/>
      <c r="Q20" s="409"/>
      <c r="R20" s="407"/>
      <c r="S20" s="408"/>
      <c r="T20" s="407"/>
      <c r="U20" s="434"/>
      <c r="V20" s="411"/>
    </row>
    <row r="21" spans="1:22" x14ac:dyDescent="0.2">
      <c r="A21" s="348" t="s">
        <v>377</v>
      </c>
      <c r="B21" s="349"/>
      <c r="C21" s="181">
        <v>22</v>
      </c>
      <c r="D21" s="152">
        <v>25.3</v>
      </c>
      <c r="E21" s="152">
        <v>24.1</v>
      </c>
      <c r="F21" s="152">
        <v>25.3</v>
      </c>
      <c r="G21" s="152">
        <v>25.1</v>
      </c>
      <c r="H21" s="152">
        <v>24.5</v>
      </c>
      <c r="I21" s="398">
        <v>22.4</v>
      </c>
      <c r="J21" s="399"/>
      <c r="K21" s="398">
        <v>1.5900000000000001E-2</v>
      </c>
      <c r="L21" s="399"/>
      <c r="M21" s="182">
        <v>77.7</v>
      </c>
      <c r="N21" s="183">
        <v>-11.6</v>
      </c>
      <c r="O21" s="398">
        <v>1E-3</v>
      </c>
      <c r="P21" s="399"/>
      <c r="Q21" s="153">
        <v>65.5</v>
      </c>
      <c r="R21" s="398">
        <v>-8.1</v>
      </c>
      <c r="S21" s="399"/>
      <c r="T21" s="404">
        <v>-10.1</v>
      </c>
      <c r="U21" s="404"/>
      <c r="V21" s="184" t="s">
        <v>37</v>
      </c>
    </row>
    <row r="22" spans="1:22" x14ac:dyDescent="0.2">
      <c r="A22" s="375" t="s">
        <v>378</v>
      </c>
      <c r="B22" s="376"/>
      <c r="C22" s="174">
        <v>22.7</v>
      </c>
      <c r="D22" s="170">
        <v>30.6</v>
      </c>
      <c r="E22" s="170">
        <v>27.2</v>
      </c>
      <c r="F22" s="170">
        <v>30.4</v>
      </c>
      <c r="G22" s="170">
        <v>30.6</v>
      </c>
      <c r="H22" s="170">
        <v>30.2</v>
      </c>
      <c r="I22" s="400">
        <v>24.6</v>
      </c>
      <c r="J22" s="401"/>
      <c r="K22" s="400">
        <v>1.7100000000000001E-2</v>
      </c>
      <c r="L22" s="401"/>
      <c r="M22" s="175">
        <v>61.6</v>
      </c>
      <c r="N22" s="176">
        <v>-16.899999999999999</v>
      </c>
      <c r="O22" s="400">
        <v>5.9999999999999995E-4</v>
      </c>
      <c r="P22" s="401"/>
      <c r="Q22" s="171">
        <v>88.4</v>
      </c>
      <c r="R22" s="400">
        <v>-14.9</v>
      </c>
      <c r="S22" s="401"/>
      <c r="T22" s="402">
        <v>-14.8</v>
      </c>
      <c r="U22" s="402"/>
      <c r="V22" s="185" t="s">
        <v>36</v>
      </c>
    </row>
    <row r="23" spans="1:22" x14ac:dyDescent="0.2">
      <c r="A23" s="377" t="s">
        <v>379</v>
      </c>
      <c r="B23" s="378"/>
      <c r="C23" s="177">
        <v>22.8</v>
      </c>
      <c r="D23" s="170">
        <v>27.7</v>
      </c>
      <c r="E23" s="170">
        <v>36.5</v>
      </c>
      <c r="F23" s="170">
        <v>27.7</v>
      </c>
      <c r="G23" s="170">
        <v>27.6</v>
      </c>
      <c r="H23" s="170">
        <v>26.7</v>
      </c>
      <c r="I23" s="400">
        <v>23.8</v>
      </c>
      <c r="J23" s="401"/>
      <c r="K23" s="400">
        <v>1.7000000000000001E-2</v>
      </c>
      <c r="L23" s="401"/>
      <c r="M23" s="175">
        <v>72.099999999999994</v>
      </c>
      <c r="N23" s="176">
        <v>-12.3</v>
      </c>
      <c r="O23" s="400">
        <v>1.1000000000000001E-3</v>
      </c>
      <c r="P23" s="401"/>
      <c r="Q23" s="171">
        <v>78.099999999999994</v>
      </c>
      <c r="R23" s="400">
        <v>-9.1</v>
      </c>
      <c r="S23" s="401"/>
      <c r="T23" s="402">
        <v>-10.8</v>
      </c>
      <c r="U23" s="402"/>
      <c r="V23" s="185" t="s">
        <v>38</v>
      </c>
    </row>
    <row r="24" spans="1:22" x14ac:dyDescent="0.2">
      <c r="A24" s="379" t="s">
        <v>373</v>
      </c>
      <c r="B24" s="380"/>
      <c r="C24" s="178">
        <v>23.8</v>
      </c>
      <c r="D24" s="172">
        <v>30.2</v>
      </c>
      <c r="E24" s="151">
        <v>28</v>
      </c>
      <c r="F24" s="172">
        <v>29.9</v>
      </c>
      <c r="G24" s="172">
        <v>30.2</v>
      </c>
      <c r="H24" s="172">
        <v>29.1</v>
      </c>
      <c r="I24" s="396">
        <v>24.3</v>
      </c>
      <c r="J24" s="397"/>
      <c r="K24" s="396">
        <v>1.67E-2</v>
      </c>
      <c r="L24" s="397"/>
      <c r="M24" s="179">
        <v>61.5</v>
      </c>
      <c r="N24" s="180">
        <v>-10.4</v>
      </c>
      <c r="O24" s="396">
        <v>1E-3</v>
      </c>
      <c r="P24" s="397"/>
      <c r="Q24" s="173">
        <v>57.1</v>
      </c>
      <c r="R24" s="396">
        <v>-6.4</v>
      </c>
      <c r="S24" s="397"/>
      <c r="T24" s="403">
        <v>-9.1</v>
      </c>
      <c r="U24" s="403"/>
      <c r="V24" s="186" t="s">
        <v>39</v>
      </c>
    </row>
  </sheetData>
  <mergeCells count="76">
    <mergeCell ref="O21:P21"/>
    <mergeCell ref="O22:P22"/>
    <mergeCell ref="R21:S21"/>
    <mergeCell ref="Q15:Q20"/>
    <mergeCell ref="R15:S20"/>
    <mergeCell ref="C15:H18"/>
    <mergeCell ref="E10:G11"/>
    <mergeCell ref="H8:J9"/>
    <mergeCell ref="K7:M7"/>
    <mergeCell ref="S13:U13"/>
    <mergeCell ref="T15:U20"/>
    <mergeCell ref="K3:M4"/>
    <mergeCell ref="K5:M5"/>
    <mergeCell ref="K6:M6"/>
    <mergeCell ref="K8:M9"/>
    <mergeCell ref="N10:P11"/>
    <mergeCell ref="N3:P4"/>
    <mergeCell ref="N8:P9"/>
    <mergeCell ref="N5:P5"/>
    <mergeCell ref="N6:P6"/>
    <mergeCell ref="N7:P7"/>
    <mergeCell ref="K10:M11"/>
    <mergeCell ref="K22:L22"/>
    <mergeCell ref="T21:U21"/>
    <mergeCell ref="T22:U22"/>
    <mergeCell ref="N14:V14"/>
    <mergeCell ref="O15:P20"/>
    <mergeCell ref="M15:M20"/>
    <mergeCell ref="V15:V20"/>
    <mergeCell ref="R22:S22"/>
    <mergeCell ref="K15:L20"/>
    <mergeCell ref="N15:N20"/>
    <mergeCell ref="C14:M14"/>
    <mergeCell ref="I15:J20"/>
    <mergeCell ref="C19:C20"/>
    <mergeCell ref="D19:D20"/>
    <mergeCell ref="E19:E20"/>
    <mergeCell ref="F19:F20"/>
    <mergeCell ref="R23:S23"/>
    <mergeCell ref="R24:S24"/>
    <mergeCell ref="O23:P23"/>
    <mergeCell ref="O24:P24"/>
    <mergeCell ref="T23:U23"/>
    <mergeCell ref="T24:U24"/>
    <mergeCell ref="A22:B22"/>
    <mergeCell ref="A23:B23"/>
    <mergeCell ref="A24:B24"/>
    <mergeCell ref="A13:L13"/>
    <mergeCell ref="A2:L2"/>
    <mergeCell ref="B3:D4"/>
    <mergeCell ref="B8:D9"/>
    <mergeCell ref="B10:D11"/>
    <mergeCell ref="B5:D5"/>
    <mergeCell ref="K24:L24"/>
    <mergeCell ref="I21:J21"/>
    <mergeCell ref="I22:J22"/>
    <mergeCell ref="I23:J23"/>
    <mergeCell ref="I24:J24"/>
    <mergeCell ref="K23:L23"/>
    <mergeCell ref="K21:L21"/>
    <mergeCell ref="B6:D6"/>
    <mergeCell ref="H5:J5"/>
    <mergeCell ref="H6:J6"/>
    <mergeCell ref="H3:J4"/>
    <mergeCell ref="A21:B21"/>
    <mergeCell ref="A14:B20"/>
    <mergeCell ref="H10:J11"/>
    <mergeCell ref="E3:G4"/>
    <mergeCell ref="E5:G5"/>
    <mergeCell ref="E6:G6"/>
    <mergeCell ref="E8:G9"/>
    <mergeCell ref="B7:D7"/>
    <mergeCell ref="E7:G7"/>
    <mergeCell ref="H7:J7"/>
    <mergeCell ref="G19:G20"/>
    <mergeCell ref="H19:H20"/>
  </mergeCells>
  <phoneticPr fontId="3"/>
  <pageMargins left="0.7" right="0.38" top="0.7" bottom="0.55000000000000004" header="0.49" footer="0.44"/>
  <pageSetup paperSize="9" orientation="landscape" horizontalDpi="400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indexed="35"/>
  </sheetPr>
  <dimension ref="A1:P24"/>
  <sheetViews>
    <sheetView topLeftCell="A5" workbookViewId="0">
      <selection activeCell="S15" sqref="S15"/>
    </sheetView>
  </sheetViews>
  <sheetFormatPr defaultRowHeight="13.2" x14ac:dyDescent="0.2"/>
  <cols>
    <col min="1" max="11" width="5.109375" style="21" customWidth="1"/>
    <col min="12" max="13" width="5.109375" style="162" customWidth="1"/>
    <col min="14" max="16" width="5.109375" style="37" customWidth="1"/>
    <col min="17" max="19" width="5.109375" customWidth="1"/>
  </cols>
  <sheetData>
    <row r="1" spans="1:15" ht="16.2" x14ac:dyDescent="0.2">
      <c r="A1" s="439" t="s">
        <v>419</v>
      </c>
      <c r="B1" s="438"/>
      <c r="C1" s="438"/>
      <c r="D1" s="438"/>
      <c r="E1" s="438"/>
      <c r="F1" s="438"/>
      <c r="G1" s="20"/>
      <c r="H1" s="20"/>
      <c r="I1" s="438"/>
      <c r="J1" s="438"/>
      <c r="K1" s="438"/>
    </row>
    <row r="2" spans="1:15" ht="20.100000000000001" customHeight="1" thickBot="1" x14ac:dyDescent="0.25">
      <c r="A2" s="440" t="s">
        <v>492</v>
      </c>
      <c r="B2" s="440"/>
      <c r="C2" s="440"/>
      <c r="D2" s="440"/>
      <c r="E2" s="440"/>
      <c r="F2" s="440"/>
      <c r="G2" s="20"/>
      <c r="H2" s="20"/>
      <c r="M2" s="464" t="s">
        <v>195</v>
      </c>
      <c r="N2" s="464"/>
      <c r="O2" s="464"/>
    </row>
    <row r="3" spans="1:15" ht="20.100000000000001" customHeight="1" x14ac:dyDescent="0.2">
      <c r="A3" s="443" t="s">
        <v>350</v>
      </c>
      <c r="B3" s="444"/>
      <c r="C3" s="444"/>
      <c r="D3" s="444"/>
      <c r="E3" s="444"/>
      <c r="F3" s="444"/>
      <c r="G3" s="444"/>
      <c r="H3" s="444"/>
      <c r="I3" s="445"/>
      <c r="J3" s="466" t="s">
        <v>351</v>
      </c>
      <c r="K3" s="467"/>
      <c r="L3" s="467"/>
      <c r="M3" s="467"/>
      <c r="N3" s="467"/>
      <c r="O3" s="468"/>
    </row>
    <row r="4" spans="1:15" ht="20.100000000000001" customHeight="1" thickBot="1" x14ac:dyDescent="0.25">
      <c r="A4" s="446"/>
      <c r="B4" s="447"/>
      <c r="C4" s="447"/>
      <c r="D4" s="447"/>
      <c r="E4" s="447"/>
      <c r="F4" s="447"/>
      <c r="G4" s="447"/>
      <c r="H4" s="447"/>
      <c r="I4" s="448"/>
      <c r="J4" s="469" t="s">
        <v>366</v>
      </c>
      <c r="K4" s="470"/>
      <c r="L4" s="469" t="s">
        <v>367</v>
      </c>
      <c r="M4" s="470"/>
      <c r="N4" s="470"/>
      <c r="O4" s="471"/>
    </row>
    <row r="5" spans="1:15" ht="13.35" customHeight="1" x14ac:dyDescent="0.2">
      <c r="A5" s="221"/>
      <c r="B5" s="144"/>
      <c r="C5" s="144"/>
      <c r="D5" s="25"/>
      <c r="E5" s="25"/>
      <c r="F5" s="25"/>
      <c r="G5" s="488"/>
      <c r="H5" s="488"/>
      <c r="I5" s="489"/>
      <c r="J5" s="441"/>
      <c r="K5" s="442"/>
      <c r="L5" s="472"/>
      <c r="M5" s="473"/>
      <c r="N5" s="473"/>
      <c r="O5" s="474"/>
    </row>
    <row r="6" spans="1:15" ht="13.35" customHeight="1" x14ac:dyDescent="0.2">
      <c r="A6" s="194"/>
      <c r="B6" s="76"/>
      <c r="C6" s="76"/>
      <c r="D6" s="22"/>
      <c r="E6" s="442" t="s">
        <v>352</v>
      </c>
      <c r="F6" s="442"/>
      <c r="G6" s="442"/>
      <c r="H6" s="442"/>
      <c r="I6" s="491"/>
      <c r="J6" s="475" t="s">
        <v>355</v>
      </c>
      <c r="K6" s="476"/>
      <c r="L6" s="472" t="s">
        <v>355</v>
      </c>
      <c r="M6" s="473"/>
      <c r="N6" s="473"/>
      <c r="O6" s="474"/>
    </row>
    <row r="7" spans="1:15" ht="13.35" customHeight="1" x14ac:dyDescent="0.2">
      <c r="A7" s="194"/>
      <c r="B7" s="76"/>
      <c r="C7" s="76"/>
      <c r="D7" s="22"/>
      <c r="E7" s="442" t="s">
        <v>353</v>
      </c>
      <c r="F7" s="442"/>
      <c r="G7" s="442"/>
      <c r="H7" s="442"/>
      <c r="I7" s="491"/>
      <c r="J7" s="475"/>
      <c r="K7" s="476"/>
      <c r="L7" s="472"/>
      <c r="M7" s="473"/>
      <c r="N7" s="473"/>
      <c r="O7" s="474"/>
    </row>
    <row r="8" spans="1:15" ht="13.35" customHeight="1" x14ac:dyDescent="0.2">
      <c r="A8" s="194"/>
      <c r="B8" s="76"/>
      <c r="C8" s="76"/>
      <c r="D8" s="22"/>
      <c r="E8" s="442" t="s">
        <v>354</v>
      </c>
      <c r="F8" s="442"/>
      <c r="G8" s="442"/>
      <c r="H8" s="442"/>
      <c r="I8" s="491"/>
      <c r="J8" s="475" t="s">
        <v>368</v>
      </c>
      <c r="K8" s="476"/>
      <c r="L8" s="472" t="s">
        <v>369</v>
      </c>
      <c r="M8" s="473"/>
      <c r="N8" s="473"/>
      <c r="O8" s="474"/>
    </row>
    <row r="9" spans="1:15" ht="13.35" customHeight="1" x14ac:dyDescent="0.2">
      <c r="A9" s="195"/>
      <c r="B9" s="145"/>
      <c r="C9" s="145"/>
      <c r="D9" s="24"/>
      <c r="E9" s="24"/>
      <c r="F9" s="24"/>
      <c r="G9" s="481"/>
      <c r="H9" s="481"/>
      <c r="I9" s="487"/>
      <c r="J9" s="480"/>
      <c r="K9" s="481"/>
      <c r="L9" s="482"/>
      <c r="M9" s="483"/>
      <c r="N9" s="483"/>
      <c r="O9" s="484"/>
    </row>
    <row r="10" spans="1:15" ht="13.35" customHeight="1" x14ac:dyDescent="0.2">
      <c r="A10" s="194"/>
      <c r="B10" s="76"/>
      <c r="C10" s="76"/>
      <c r="D10" s="22"/>
      <c r="E10" s="22"/>
      <c r="F10" s="22"/>
      <c r="G10" s="442"/>
      <c r="H10" s="442"/>
      <c r="I10" s="491"/>
      <c r="J10" s="441"/>
      <c r="K10" s="442"/>
      <c r="L10" s="477"/>
      <c r="M10" s="478"/>
      <c r="N10" s="478"/>
      <c r="O10" s="479"/>
    </row>
    <row r="11" spans="1:15" ht="14.25" customHeight="1" x14ac:dyDescent="0.2">
      <c r="A11" s="76"/>
      <c r="B11" s="76"/>
      <c r="C11" s="76"/>
      <c r="D11" s="76"/>
      <c r="E11" s="76"/>
      <c r="F11" s="76"/>
      <c r="G11" s="22"/>
      <c r="H11" s="22"/>
      <c r="I11" s="22"/>
      <c r="J11" s="22"/>
      <c r="K11" s="80"/>
      <c r="L11" s="193"/>
      <c r="M11" s="193"/>
    </row>
    <row r="12" spans="1:15" ht="13.35" customHeight="1" x14ac:dyDescent="0.2">
      <c r="A12" s="76"/>
      <c r="B12" s="76"/>
      <c r="C12" s="76"/>
      <c r="D12" s="76"/>
      <c r="E12" s="76"/>
      <c r="F12" s="76"/>
      <c r="G12" s="22"/>
      <c r="H12" s="22"/>
      <c r="I12" s="22"/>
      <c r="J12" s="22"/>
      <c r="K12" s="80"/>
      <c r="L12" s="193"/>
      <c r="M12" s="193"/>
    </row>
    <row r="13" spans="1:15" ht="13.35" customHeight="1" x14ac:dyDescent="0.2">
      <c r="A13" s="76"/>
      <c r="B13" s="76"/>
      <c r="C13" s="76"/>
      <c r="D13" s="76"/>
      <c r="E13" s="76"/>
      <c r="F13" s="76"/>
      <c r="G13" s="22"/>
      <c r="H13" s="22"/>
      <c r="I13" s="22"/>
      <c r="J13" s="22"/>
      <c r="K13" s="80"/>
      <c r="L13" s="193"/>
      <c r="M13" s="193"/>
    </row>
    <row r="14" spans="1:15" ht="13.35" customHeight="1" x14ac:dyDescent="0.2">
      <c r="A14" s="76"/>
      <c r="B14" s="76"/>
      <c r="C14" s="76"/>
      <c r="D14" s="76"/>
      <c r="E14" s="76"/>
      <c r="F14" s="76"/>
      <c r="G14" s="22"/>
      <c r="H14" s="22"/>
      <c r="I14" s="22"/>
      <c r="J14" s="22"/>
      <c r="K14" s="80"/>
      <c r="L14" s="193"/>
      <c r="M14" s="193"/>
    </row>
    <row r="15" spans="1:15" ht="20.100000000000001" customHeight="1" x14ac:dyDescent="0.2">
      <c r="A15" s="382" t="s">
        <v>364</v>
      </c>
      <c r="B15" s="382"/>
      <c r="C15" s="382"/>
      <c r="D15" s="382"/>
      <c r="E15" s="382"/>
      <c r="F15" s="382"/>
      <c r="G15" s="382"/>
      <c r="H15" s="382"/>
      <c r="I15" s="382"/>
      <c r="J15" s="382"/>
      <c r="K15" s="382"/>
    </row>
    <row r="16" spans="1:15" ht="20.100000000000001" customHeight="1" thickBot="1" x14ac:dyDescent="0.25">
      <c r="A16" s="490" t="s">
        <v>374</v>
      </c>
      <c r="B16" s="490"/>
      <c r="C16" s="440"/>
      <c r="D16" s="440"/>
      <c r="E16" s="440"/>
      <c r="F16" s="440"/>
      <c r="G16" s="20"/>
      <c r="H16" s="20"/>
      <c r="I16" s="20"/>
      <c r="L16" s="465" t="s">
        <v>192</v>
      </c>
      <c r="M16" s="465"/>
      <c r="N16" s="465"/>
    </row>
    <row r="17" spans="1:16" ht="20.100000000000001" customHeight="1" thickBot="1" x14ac:dyDescent="0.25">
      <c r="A17" s="350" t="s">
        <v>350</v>
      </c>
      <c r="B17" s="452"/>
      <c r="C17" s="455" t="s">
        <v>351</v>
      </c>
      <c r="D17" s="456"/>
      <c r="E17" s="456"/>
      <c r="F17" s="456"/>
      <c r="G17" s="456"/>
      <c r="H17" s="456"/>
      <c r="I17" s="456"/>
      <c r="J17" s="456"/>
      <c r="K17" s="456"/>
      <c r="L17" s="457"/>
      <c r="M17" s="457"/>
      <c r="N17" s="457"/>
      <c r="O17" s="457"/>
      <c r="P17" s="458"/>
    </row>
    <row r="18" spans="1:16" ht="12.6" customHeight="1" x14ac:dyDescent="0.2">
      <c r="A18" s="453"/>
      <c r="B18" s="454"/>
      <c r="C18" s="449" t="s">
        <v>366</v>
      </c>
      <c r="D18" s="450"/>
      <c r="E18" s="450"/>
      <c r="F18" s="451"/>
      <c r="G18" s="449" t="s">
        <v>359</v>
      </c>
      <c r="H18" s="450"/>
      <c r="I18" s="450"/>
      <c r="J18" s="451"/>
      <c r="K18" s="308" t="s">
        <v>358</v>
      </c>
      <c r="L18" s="307"/>
      <c r="M18" s="463" t="s">
        <v>363</v>
      </c>
      <c r="N18" s="405"/>
      <c r="O18" s="405"/>
      <c r="P18" s="406"/>
    </row>
    <row r="19" spans="1:16" ht="12.6" customHeight="1" thickBot="1" x14ac:dyDescent="0.25">
      <c r="A19" s="485" t="s">
        <v>188</v>
      </c>
      <c r="B19" s="486"/>
      <c r="C19" s="33">
        <v>9</v>
      </c>
      <c r="D19" s="28">
        <v>12</v>
      </c>
      <c r="E19" s="28">
        <v>14</v>
      </c>
      <c r="F19" s="29">
        <v>16</v>
      </c>
      <c r="G19" s="33">
        <v>9</v>
      </c>
      <c r="H19" s="28">
        <v>12</v>
      </c>
      <c r="I19" s="28">
        <v>14</v>
      </c>
      <c r="J19" s="29">
        <v>16</v>
      </c>
      <c r="K19" s="33">
        <v>9</v>
      </c>
      <c r="L19" s="154">
        <v>16</v>
      </c>
      <c r="M19" s="146">
        <v>9</v>
      </c>
      <c r="N19" s="147">
        <v>12</v>
      </c>
      <c r="O19" s="147">
        <v>14</v>
      </c>
      <c r="P19" s="196">
        <v>16</v>
      </c>
    </row>
    <row r="20" spans="1:16" ht="12.6" customHeight="1" x14ac:dyDescent="0.2">
      <c r="A20" s="459" t="s">
        <v>360</v>
      </c>
      <c r="B20" s="460"/>
      <c r="C20" s="34">
        <v>0</v>
      </c>
      <c r="D20" s="30">
        <v>2</v>
      </c>
      <c r="E20" s="30">
        <v>2</v>
      </c>
      <c r="F20" s="31">
        <v>1</v>
      </c>
      <c r="G20" s="34">
        <v>0</v>
      </c>
      <c r="H20" s="30">
        <v>0</v>
      </c>
      <c r="I20" s="30">
        <v>1</v>
      </c>
      <c r="J20" s="31">
        <v>2</v>
      </c>
      <c r="K20" s="34">
        <v>0</v>
      </c>
      <c r="L20" s="197">
        <v>0</v>
      </c>
      <c r="M20" s="148">
        <v>0</v>
      </c>
      <c r="N20" s="97">
        <v>0</v>
      </c>
      <c r="O20" s="97">
        <v>0</v>
      </c>
      <c r="P20" s="143">
        <v>0</v>
      </c>
    </row>
    <row r="21" spans="1:16" ht="12.6" customHeight="1" thickBot="1" x14ac:dyDescent="0.25">
      <c r="A21" s="461" t="s">
        <v>361</v>
      </c>
      <c r="B21" s="462"/>
      <c r="C21" s="33">
        <v>21</v>
      </c>
      <c r="D21" s="28">
        <v>28</v>
      </c>
      <c r="E21" s="28">
        <v>25</v>
      </c>
      <c r="F21" s="29">
        <v>15</v>
      </c>
      <c r="G21" s="33">
        <v>8</v>
      </c>
      <c r="H21" s="28">
        <v>21</v>
      </c>
      <c r="I21" s="28">
        <v>25</v>
      </c>
      <c r="J21" s="29">
        <v>23</v>
      </c>
      <c r="K21" s="33">
        <v>1</v>
      </c>
      <c r="L21" s="198">
        <v>15</v>
      </c>
      <c r="M21" s="149">
        <v>3</v>
      </c>
      <c r="N21" s="120">
        <v>7</v>
      </c>
      <c r="O21" s="120">
        <v>11</v>
      </c>
      <c r="P21" s="141">
        <v>13</v>
      </c>
    </row>
    <row r="22" spans="1:16" s="27" customFormat="1" ht="12.6" customHeight="1" x14ac:dyDescent="0.2">
      <c r="A22" s="459" t="s">
        <v>40</v>
      </c>
      <c r="B22" s="460"/>
      <c r="C22" s="34">
        <v>2</v>
      </c>
      <c r="D22" s="30">
        <v>4</v>
      </c>
      <c r="E22" s="30">
        <v>4</v>
      </c>
      <c r="F22" s="31">
        <v>3</v>
      </c>
      <c r="G22" s="34">
        <v>0</v>
      </c>
      <c r="H22" s="30">
        <v>2</v>
      </c>
      <c r="I22" s="30">
        <v>3</v>
      </c>
      <c r="J22" s="31">
        <v>3</v>
      </c>
      <c r="K22" s="34">
        <v>0</v>
      </c>
      <c r="L22" s="197">
        <v>1</v>
      </c>
      <c r="M22" s="148">
        <v>0</v>
      </c>
      <c r="N22" s="199">
        <v>0</v>
      </c>
      <c r="O22" s="199">
        <v>0</v>
      </c>
      <c r="P22" s="200">
        <v>1</v>
      </c>
    </row>
    <row r="23" spans="1:16" ht="12.6" customHeight="1" x14ac:dyDescent="0.2">
      <c r="A23" s="436" t="s">
        <v>370</v>
      </c>
      <c r="B23" s="437"/>
      <c r="C23" s="35">
        <v>2</v>
      </c>
      <c r="D23" s="26">
        <v>4</v>
      </c>
      <c r="E23" s="26">
        <v>4</v>
      </c>
      <c r="F23" s="32">
        <v>3</v>
      </c>
      <c r="G23" s="35">
        <v>3</v>
      </c>
      <c r="H23" s="26">
        <v>3</v>
      </c>
      <c r="I23" s="26">
        <v>4</v>
      </c>
      <c r="J23" s="32">
        <v>4</v>
      </c>
      <c r="K23" s="35">
        <v>0</v>
      </c>
      <c r="L23" s="203">
        <v>2</v>
      </c>
      <c r="M23" s="201">
        <v>0</v>
      </c>
      <c r="N23" s="40">
        <v>1</v>
      </c>
      <c r="O23" s="40">
        <v>1</v>
      </c>
      <c r="P23" s="142">
        <v>2</v>
      </c>
    </row>
    <row r="24" spans="1:16" ht="12.6" customHeight="1" x14ac:dyDescent="0.2">
      <c r="A24" s="436" t="s">
        <v>371</v>
      </c>
      <c r="B24" s="437"/>
      <c r="C24" s="35">
        <v>8</v>
      </c>
      <c r="D24" s="26">
        <v>4</v>
      </c>
      <c r="E24" s="26">
        <v>4</v>
      </c>
      <c r="F24" s="32">
        <v>3</v>
      </c>
      <c r="G24" s="35">
        <v>8</v>
      </c>
      <c r="H24" s="26">
        <v>5</v>
      </c>
      <c r="I24" s="26">
        <v>5</v>
      </c>
      <c r="J24" s="32">
        <v>4</v>
      </c>
      <c r="K24" s="35">
        <v>2</v>
      </c>
      <c r="L24" s="203">
        <v>4</v>
      </c>
      <c r="M24" s="201">
        <v>1</v>
      </c>
      <c r="N24" s="40">
        <v>3</v>
      </c>
      <c r="O24" s="40">
        <v>3</v>
      </c>
      <c r="P24" s="142">
        <v>3</v>
      </c>
    </row>
  </sheetData>
  <mergeCells count="40">
    <mergeCell ref="A19:B19"/>
    <mergeCell ref="L5:O5"/>
    <mergeCell ref="J6:K6"/>
    <mergeCell ref="L6:O6"/>
    <mergeCell ref="G9:I9"/>
    <mergeCell ref="G5:I5"/>
    <mergeCell ref="A16:F16"/>
    <mergeCell ref="E6:I6"/>
    <mergeCell ref="E7:I7"/>
    <mergeCell ref="E8:I8"/>
    <mergeCell ref="G10:I10"/>
    <mergeCell ref="M2:O2"/>
    <mergeCell ref="L16:N16"/>
    <mergeCell ref="J3:O3"/>
    <mergeCell ref="J4:K4"/>
    <mergeCell ref="L4:O4"/>
    <mergeCell ref="L8:O8"/>
    <mergeCell ref="J7:K7"/>
    <mergeCell ref="L7:O7"/>
    <mergeCell ref="J8:K8"/>
    <mergeCell ref="L10:O10"/>
    <mergeCell ref="J9:K9"/>
    <mergeCell ref="J10:K10"/>
    <mergeCell ref="L9:O9"/>
    <mergeCell ref="A24:B24"/>
    <mergeCell ref="I1:K1"/>
    <mergeCell ref="A1:F1"/>
    <mergeCell ref="A2:F2"/>
    <mergeCell ref="J5:K5"/>
    <mergeCell ref="A3:I4"/>
    <mergeCell ref="A15:K15"/>
    <mergeCell ref="C18:F18"/>
    <mergeCell ref="G18:J18"/>
    <mergeCell ref="A23:B23"/>
    <mergeCell ref="A17:B18"/>
    <mergeCell ref="C17:P17"/>
    <mergeCell ref="A20:B20"/>
    <mergeCell ref="A21:B21"/>
    <mergeCell ref="A22:B22"/>
    <mergeCell ref="M18:P18"/>
  </mergeCells>
  <phoneticPr fontId="3"/>
  <pageMargins left="0.75" right="0.33" top="0.39" bottom="0.27" header="0.32" footer="0.22"/>
  <pageSetup paperSize="9" orientation="landscape" horizontalDpi="400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5400" r:id="rId4">
          <objectPr defaultSize="0" autoPict="0" r:id="rId5">
            <anchor moveWithCells="1">
              <from>
                <xdr:col>1</xdr:col>
                <xdr:colOff>137160</xdr:colOff>
                <xdr:row>4</xdr:row>
                <xdr:rowOff>60960</xdr:rowOff>
              </from>
              <to>
                <xdr:col>2</xdr:col>
                <xdr:colOff>289560</xdr:colOff>
                <xdr:row>8</xdr:row>
                <xdr:rowOff>76200</xdr:rowOff>
              </to>
            </anchor>
          </objectPr>
        </oleObject>
      </mc:Choice>
      <mc:Fallback>
        <oleObject progId="JWB32.Document" shapeId="540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indexed="14"/>
  </sheetPr>
  <dimension ref="A1:AA40"/>
  <sheetViews>
    <sheetView topLeftCell="A6" workbookViewId="0">
      <selection activeCell="N12" sqref="N12"/>
    </sheetView>
  </sheetViews>
  <sheetFormatPr defaultRowHeight="13.2" x14ac:dyDescent="0.2"/>
  <cols>
    <col min="1" max="30" width="5.109375" customWidth="1"/>
  </cols>
  <sheetData>
    <row r="1" spans="1:27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14"/>
      <c r="S1" s="14"/>
      <c r="T1" s="14"/>
      <c r="U1" s="14"/>
      <c r="V1" s="11"/>
      <c r="W1" s="11"/>
    </row>
    <row r="2" spans="1:27" ht="20.100000000000001" customHeight="1" thickBot="1" x14ac:dyDescent="0.25">
      <c r="A2" s="494" t="s">
        <v>474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520" t="s">
        <v>197</v>
      </c>
      <c r="M2" s="520"/>
      <c r="N2" s="520"/>
      <c r="O2" s="4"/>
      <c r="P2" s="4"/>
      <c r="Q2" s="4"/>
      <c r="R2" s="14"/>
      <c r="S2" s="14"/>
      <c r="T2" s="14"/>
      <c r="U2" s="14"/>
      <c r="V2" s="11"/>
      <c r="W2" s="11"/>
    </row>
    <row r="3" spans="1:27" s="36" customFormat="1" ht="20.100000000000001" customHeight="1" x14ac:dyDescent="0.2">
      <c r="A3" s="39"/>
      <c r="B3" s="531"/>
      <c r="C3" s="532"/>
      <c r="D3" s="502" t="s">
        <v>344</v>
      </c>
      <c r="E3" s="503"/>
      <c r="F3" s="503"/>
      <c r="G3" s="503"/>
      <c r="H3" s="503"/>
      <c r="I3" s="503"/>
      <c r="J3" s="503"/>
      <c r="K3" s="503"/>
      <c r="L3" s="504"/>
      <c r="M3" s="19"/>
      <c r="N3" s="19"/>
      <c r="O3" s="19"/>
      <c r="P3" s="19"/>
      <c r="Q3" s="19"/>
      <c r="R3" s="18"/>
      <c r="S3" s="18"/>
      <c r="T3" s="18"/>
      <c r="U3" s="39"/>
      <c r="V3" s="38"/>
      <c r="W3" s="38"/>
      <c r="X3" s="38"/>
      <c r="Y3" s="38"/>
      <c r="Z3" s="38"/>
      <c r="AA3" s="38"/>
    </row>
    <row r="4" spans="1:27" s="36" customFormat="1" ht="20.100000000000001" customHeight="1" x14ac:dyDescent="0.2">
      <c r="A4" s="38"/>
      <c r="B4" s="533"/>
      <c r="C4" s="534"/>
      <c r="D4" s="514" t="s">
        <v>343</v>
      </c>
      <c r="E4" s="515"/>
      <c r="F4" s="310" t="s">
        <v>405</v>
      </c>
      <c r="G4" s="514" t="s">
        <v>406</v>
      </c>
      <c r="H4" s="515"/>
      <c r="I4" s="514" t="s">
        <v>407</v>
      </c>
      <c r="J4" s="515"/>
      <c r="K4" s="510" t="s">
        <v>408</v>
      </c>
      <c r="L4" s="511"/>
      <c r="M4" s="19"/>
      <c r="N4" s="19"/>
      <c r="O4" s="19"/>
      <c r="P4" s="19"/>
      <c r="Q4" s="19"/>
      <c r="R4" s="18"/>
      <c r="S4" s="18"/>
      <c r="T4" s="18"/>
      <c r="U4" s="19"/>
      <c r="V4" s="19"/>
      <c r="W4" s="19"/>
      <c r="X4" s="19"/>
      <c r="Y4" s="19"/>
      <c r="Z4" s="19"/>
      <c r="AA4" s="19"/>
    </row>
    <row r="5" spans="1:27" s="36" customFormat="1" ht="20.100000000000001" customHeight="1" x14ac:dyDescent="0.2">
      <c r="A5" s="38"/>
      <c r="B5" s="535" t="s">
        <v>341</v>
      </c>
      <c r="C5" s="517"/>
      <c r="D5" s="516">
        <v>1</v>
      </c>
      <c r="E5" s="517"/>
      <c r="F5" s="282">
        <v>1.02</v>
      </c>
      <c r="G5" s="516">
        <v>1.06</v>
      </c>
      <c r="H5" s="517"/>
      <c r="I5" s="516">
        <v>1.1000000000000001</v>
      </c>
      <c r="J5" s="517"/>
      <c r="K5" s="510">
        <v>1.1200000000000001</v>
      </c>
      <c r="L5" s="511"/>
      <c r="M5" s="19"/>
      <c r="N5" s="19"/>
      <c r="O5" s="19"/>
      <c r="P5" s="19"/>
      <c r="Q5" s="19"/>
      <c r="R5" s="18"/>
      <c r="S5" s="18"/>
      <c r="T5" s="18"/>
      <c r="U5" s="19"/>
      <c r="V5" s="19"/>
      <c r="W5" s="19"/>
      <c r="X5" s="19"/>
      <c r="Y5" s="19"/>
      <c r="Z5" s="19"/>
      <c r="AA5" s="19"/>
    </row>
    <row r="6" spans="1:27" s="36" customFormat="1" ht="20.100000000000001" customHeight="1" thickBot="1" x14ac:dyDescent="0.25">
      <c r="A6" s="38"/>
      <c r="B6" s="536" t="s">
        <v>342</v>
      </c>
      <c r="C6" s="519"/>
      <c r="D6" s="518">
        <v>1</v>
      </c>
      <c r="E6" s="519"/>
      <c r="F6" s="311">
        <v>1.03</v>
      </c>
      <c r="G6" s="518">
        <v>1.0900000000000001</v>
      </c>
      <c r="H6" s="519"/>
      <c r="I6" s="518">
        <v>1.1499999999999999</v>
      </c>
      <c r="J6" s="519"/>
      <c r="K6" s="512">
        <v>1.18</v>
      </c>
      <c r="L6" s="513"/>
      <c r="M6" s="19"/>
      <c r="N6" s="19"/>
      <c r="O6" s="19"/>
      <c r="P6" s="19"/>
      <c r="Q6" s="19"/>
      <c r="R6" s="18"/>
      <c r="S6" s="18"/>
      <c r="T6" s="18"/>
      <c r="U6" s="19"/>
      <c r="V6" s="19"/>
      <c r="W6" s="19"/>
      <c r="X6" s="19"/>
      <c r="Y6" s="19"/>
      <c r="Z6" s="19"/>
      <c r="AA6" s="19"/>
    </row>
    <row r="7" spans="1:27" ht="20.100000000000001" customHeight="1" x14ac:dyDescent="0.2">
      <c r="A7" s="3"/>
      <c r="B7" s="509" t="s">
        <v>345</v>
      </c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4"/>
      <c r="T7" s="14"/>
      <c r="U7" s="14"/>
      <c r="V7" s="11"/>
      <c r="W7" s="11"/>
    </row>
    <row r="8" spans="1:27" ht="20.100000000000001" customHeight="1" x14ac:dyDescent="0.2"/>
    <row r="9" spans="1:27" ht="20.100000000000001" customHeight="1" x14ac:dyDescent="0.2">
      <c r="A9" s="494" t="s">
        <v>476</v>
      </c>
      <c r="B9" s="494"/>
      <c r="C9" s="494"/>
      <c r="D9" s="494"/>
      <c r="E9" s="494"/>
      <c r="F9" s="494"/>
      <c r="G9" s="494"/>
      <c r="H9" s="494"/>
      <c r="I9" s="494"/>
      <c r="J9" s="494"/>
      <c r="K9" s="494"/>
      <c r="L9" s="17"/>
      <c r="M9" s="4"/>
      <c r="N9" s="4"/>
      <c r="O9" s="4"/>
      <c r="P9" s="4"/>
      <c r="Q9" s="4"/>
      <c r="R9" s="14"/>
      <c r="S9" s="14"/>
      <c r="T9" s="14"/>
      <c r="U9" s="14"/>
      <c r="V9" s="11"/>
      <c r="W9" s="11"/>
    </row>
    <row r="10" spans="1:27" ht="20.100000000000001" customHeight="1" thickBot="1" x14ac:dyDescent="0.25">
      <c r="A10" s="494" t="s">
        <v>475</v>
      </c>
      <c r="B10" s="494"/>
      <c r="C10" s="494"/>
      <c r="D10" s="494"/>
      <c r="E10" s="494"/>
      <c r="F10" s="494"/>
      <c r="G10" s="494"/>
      <c r="H10" s="494"/>
      <c r="I10" s="494"/>
      <c r="J10" s="494"/>
      <c r="K10" s="494"/>
      <c r="L10" s="17"/>
      <c r="M10" s="4"/>
      <c r="N10" s="4"/>
      <c r="O10" s="4"/>
      <c r="P10" s="4"/>
      <c r="Q10" s="4"/>
      <c r="R10" s="14"/>
      <c r="S10" s="14"/>
      <c r="T10" s="14"/>
      <c r="U10" s="14"/>
      <c r="V10" s="11"/>
      <c r="W10" s="11"/>
    </row>
    <row r="11" spans="1:27" ht="20.100000000000001" customHeight="1" x14ac:dyDescent="0.2">
      <c r="B11" s="496" t="s">
        <v>188</v>
      </c>
      <c r="C11" s="497"/>
      <c r="D11" s="500" t="s">
        <v>415</v>
      </c>
      <c r="E11" s="497"/>
      <c r="F11" s="309" t="s">
        <v>189</v>
      </c>
      <c r="G11" s="505" t="s">
        <v>417</v>
      </c>
      <c r="H11" s="506"/>
      <c r="J11" s="495" t="s">
        <v>196</v>
      </c>
      <c r="K11" s="495"/>
      <c r="L11" s="495"/>
      <c r="M11" s="495"/>
    </row>
    <row r="12" spans="1:27" ht="20.100000000000001" customHeight="1" thickBot="1" x14ac:dyDescent="0.25">
      <c r="B12" s="498" t="s">
        <v>414</v>
      </c>
      <c r="C12" s="499"/>
      <c r="D12" s="501">
        <v>0.55600000000000005</v>
      </c>
      <c r="E12" s="499"/>
      <c r="F12" s="312">
        <v>0.92100000000000004</v>
      </c>
      <c r="G12" s="507">
        <v>0.876</v>
      </c>
      <c r="H12" s="508"/>
    </row>
    <row r="13" spans="1:27" ht="20.100000000000001" customHeight="1" x14ac:dyDescent="0.2"/>
    <row r="14" spans="1:27" ht="20.100000000000001" customHeight="1" thickBot="1" x14ac:dyDescent="0.25">
      <c r="A14" s="494" t="s">
        <v>44</v>
      </c>
      <c r="B14" s="494"/>
      <c r="C14" s="494"/>
      <c r="D14" s="494"/>
      <c r="E14" s="494"/>
      <c r="F14" s="494"/>
      <c r="G14" s="494"/>
      <c r="H14" s="494"/>
      <c r="I14" s="494"/>
      <c r="J14" s="494"/>
      <c r="K14" s="494"/>
      <c r="L14" s="17"/>
      <c r="M14" s="4"/>
      <c r="N14" s="4"/>
      <c r="O14" s="4"/>
      <c r="P14" s="4"/>
      <c r="Q14" s="4"/>
      <c r="R14" s="14"/>
      <c r="S14" s="14"/>
      <c r="T14" s="14"/>
      <c r="U14" s="14"/>
      <c r="V14" s="11"/>
      <c r="W14" s="11"/>
    </row>
    <row r="15" spans="1:27" s="36" customFormat="1" ht="20.100000000000001" customHeight="1" x14ac:dyDescent="0.2">
      <c r="B15" s="496" t="s">
        <v>45</v>
      </c>
      <c r="C15" s="530"/>
      <c r="D15" s="530"/>
      <c r="E15" s="530"/>
      <c r="F15" s="530"/>
      <c r="G15" s="500" t="s">
        <v>43</v>
      </c>
      <c r="H15" s="523"/>
      <c r="J15" s="495" t="s">
        <v>198</v>
      </c>
      <c r="K15" s="495"/>
      <c r="L15" s="495"/>
      <c r="M15" s="495"/>
    </row>
    <row r="16" spans="1:27" s="36" customFormat="1" ht="20.100000000000001" customHeight="1" x14ac:dyDescent="0.2">
      <c r="B16" s="492" t="s">
        <v>46</v>
      </c>
      <c r="C16" s="493"/>
      <c r="D16" s="493"/>
      <c r="E16" s="493"/>
      <c r="F16" s="493"/>
      <c r="G16" s="524">
        <v>1.2</v>
      </c>
      <c r="H16" s="525"/>
    </row>
    <row r="17" spans="2:8" s="36" customFormat="1" ht="20.100000000000001" customHeight="1" x14ac:dyDescent="0.2">
      <c r="B17" s="492" t="s">
        <v>47</v>
      </c>
      <c r="C17" s="493"/>
      <c r="D17" s="493"/>
      <c r="E17" s="493"/>
      <c r="F17" s="493"/>
      <c r="G17" s="524">
        <v>1.1000000000000001</v>
      </c>
      <c r="H17" s="525"/>
    </row>
    <row r="18" spans="2:8" s="36" customFormat="1" ht="20.100000000000001" customHeight="1" x14ac:dyDescent="0.2">
      <c r="B18" s="492" t="s">
        <v>49</v>
      </c>
      <c r="C18" s="493"/>
      <c r="D18" s="493"/>
      <c r="E18" s="493"/>
      <c r="F18" s="493"/>
      <c r="G18" s="526">
        <v>1.05</v>
      </c>
      <c r="H18" s="527"/>
    </row>
    <row r="19" spans="2:8" s="36" customFormat="1" ht="20.100000000000001" customHeight="1" thickBot="1" x14ac:dyDescent="0.25">
      <c r="B19" s="521" t="s">
        <v>48</v>
      </c>
      <c r="C19" s="522"/>
      <c r="D19" s="522"/>
      <c r="E19" s="522"/>
      <c r="F19" s="522"/>
      <c r="G19" s="528">
        <v>1</v>
      </c>
      <c r="H19" s="529"/>
    </row>
    <row r="20" spans="2:8" ht="20.100000000000001" customHeight="1" x14ac:dyDescent="0.2"/>
    <row r="21" spans="2:8" ht="20.100000000000001" customHeight="1" x14ac:dyDescent="0.2"/>
    <row r="22" spans="2:8" ht="20.100000000000001" customHeight="1" x14ac:dyDescent="0.2"/>
    <row r="23" spans="2:8" ht="20.100000000000001" customHeight="1" x14ac:dyDescent="0.2"/>
    <row r="24" spans="2:8" ht="20.100000000000001" customHeight="1" x14ac:dyDescent="0.2"/>
    <row r="25" spans="2:8" ht="20.100000000000001" customHeight="1" x14ac:dyDescent="0.2"/>
    <row r="26" spans="2:8" ht="20.100000000000001" customHeight="1" x14ac:dyDescent="0.2"/>
    <row r="27" spans="2:8" ht="20.100000000000001" customHeight="1" x14ac:dyDescent="0.2"/>
    <row r="28" spans="2:8" ht="20.100000000000001" customHeight="1" x14ac:dyDescent="0.2"/>
    <row r="29" spans="2:8" ht="20.100000000000001" customHeight="1" x14ac:dyDescent="0.2"/>
    <row r="30" spans="2:8" ht="20.100000000000001" customHeight="1" x14ac:dyDescent="0.2"/>
    <row r="31" spans="2:8" ht="20.100000000000001" customHeight="1" x14ac:dyDescent="0.2"/>
    <row r="32" spans="2:8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</sheetData>
  <mergeCells count="40">
    <mergeCell ref="L2:N2"/>
    <mergeCell ref="B18:F18"/>
    <mergeCell ref="B19:F19"/>
    <mergeCell ref="G15:H15"/>
    <mergeCell ref="G16:H16"/>
    <mergeCell ref="G17:H17"/>
    <mergeCell ref="G18:H18"/>
    <mergeCell ref="G19:H19"/>
    <mergeCell ref="A14:K14"/>
    <mergeCell ref="B15:F15"/>
    <mergeCell ref="B17:F17"/>
    <mergeCell ref="J15:M15"/>
    <mergeCell ref="B3:C4"/>
    <mergeCell ref="B5:C5"/>
    <mergeCell ref="B6:C6"/>
    <mergeCell ref="D4:E4"/>
    <mergeCell ref="D5:E5"/>
    <mergeCell ref="D6:E6"/>
    <mergeCell ref="K4:L4"/>
    <mergeCell ref="G6:H6"/>
    <mergeCell ref="I4:J4"/>
    <mergeCell ref="I5:J5"/>
    <mergeCell ref="I6:J6"/>
    <mergeCell ref="G5:H5"/>
    <mergeCell ref="B16:F16"/>
    <mergeCell ref="A10:K10"/>
    <mergeCell ref="J11:M11"/>
    <mergeCell ref="A2:K2"/>
    <mergeCell ref="B11:C11"/>
    <mergeCell ref="B12:C12"/>
    <mergeCell ref="D11:E11"/>
    <mergeCell ref="D12:E12"/>
    <mergeCell ref="D3:L3"/>
    <mergeCell ref="G11:H11"/>
    <mergeCell ref="G12:H12"/>
    <mergeCell ref="B7:R7"/>
    <mergeCell ref="A9:K9"/>
    <mergeCell ref="K5:L5"/>
    <mergeCell ref="K6:L6"/>
    <mergeCell ref="G4:H4"/>
  </mergeCells>
  <phoneticPr fontId="3"/>
  <pageMargins left="0.6" right="0.33" top="0.39" bottom="0.27" header="0.32" footer="0.22"/>
  <pageSetup paperSize="8" orientation="portrait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tabColor indexed="34"/>
  </sheetPr>
  <dimension ref="A1:S30"/>
  <sheetViews>
    <sheetView topLeftCell="A22" workbookViewId="0">
      <selection activeCell="K40" sqref="K40"/>
    </sheetView>
  </sheetViews>
  <sheetFormatPr defaultRowHeight="13.2" x14ac:dyDescent="0.2"/>
  <cols>
    <col min="1" max="4" width="5.109375" customWidth="1"/>
    <col min="5" max="8" width="5.109375" style="10" customWidth="1"/>
    <col min="9" max="13" width="5.109375" customWidth="1"/>
    <col min="14" max="17" width="5.109375" style="10" customWidth="1"/>
    <col min="18" max="23" width="5.109375" customWidth="1"/>
  </cols>
  <sheetData>
    <row r="1" spans="1:17" ht="20.100000000000001" customHeight="1" thickBot="1" x14ac:dyDescent="0.25">
      <c r="A1" s="565" t="s">
        <v>498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N1" s="495" t="s">
        <v>200</v>
      </c>
      <c r="O1" s="495"/>
      <c r="P1" s="495"/>
      <c r="Q1" s="495"/>
    </row>
    <row r="2" spans="1:17" ht="20.100000000000001" customHeight="1" x14ac:dyDescent="0.2">
      <c r="A2" s="578" t="s">
        <v>3</v>
      </c>
      <c r="B2" s="579"/>
      <c r="C2" s="579"/>
      <c r="D2" s="579"/>
      <c r="E2" s="580"/>
      <c r="F2" s="553" t="s">
        <v>499</v>
      </c>
      <c r="G2" s="554"/>
      <c r="H2" s="553" t="s">
        <v>191</v>
      </c>
      <c r="I2" s="557"/>
      <c r="J2" s="554"/>
      <c r="K2" s="559" t="s">
        <v>423</v>
      </c>
      <c r="L2" s="560"/>
      <c r="M2" s="561"/>
      <c r="N2" s="570">
        <v>4.2999999999999997E-2</v>
      </c>
      <c r="O2" s="553"/>
      <c r="P2" s="596" t="s">
        <v>494</v>
      </c>
      <c r="Q2" s="597"/>
    </row>
    <row r="3" spans="1:17" ht="20.100000000000001" customHeight="1" thickBot="1" x14ac:dyDescent="0.25">
      <c r="A3" s="581" t="s">
        <v>4</v>
      </c>
      <c r="B3" s="582"/>
      <c r="C3" s="582"/>
      <c r="D3" s="582"/>
      <c r="E3" s="583"/>
      <c r="F3" s="555" t="s">
        <v>500</v>
      </c>
      <c r="G3" s="556"/>
      <c r="H3" s="555" t="s">
        <v>191</v>
      </c>
      <c r="I3" s="558"/>
      <c r="J3" s="556"/>
      <c r="K3" s="562"/>
      <c r="L3" s="563"/>
      <c r="M3" s="564"/>
      <c r="N3" s="571">
        <v>0.111</v>
      </c>
      <c r="O3" s="555"/>
      <c r="P3" s="598" t="s">
        <v>494</v>
      </c>
      <c r="Q3" s="599"/>
    </row>
    <row r="4" spans="1:17" ht="20.100000000000001" customHeight="1" x14ac:dyDescent="0.2"/>
    <row r="5" spans="1:17" ht="20.100000000000001" customHeight="1" thickBot="1" x14ac:dyDescent="0.25">
      <c r="A5" s="565" t="s">
        <v>0</v>
      </c>
      <c r="B5" s="565"/>
      <c r="C5" s="565"/>
      <c r="D5" s="565"/>
      <c r="E5" s="565"/>
      <c r="F5" s="565"/>
      <c r="G5" s="565"/>
      <c r="H5" s="565"/>
      <c r="I5" s="565"/>
      <c r="J5" s="565"/>
      <c r="K5" s="565"/>
    </row>
    <row r="6" spans="1:17" ht="20.100000000000001" customHeight="1" x14ac:dyDescent="0.2">
      <c r="A6" s="566" t="s">
        <v>5</v>
      </c>
      <c r="B6" s="567"/>
      <c r="C6" s="567"/>
      <c r="D6" s="567"/>
      <c r="E6" s="567"/>
      <c r="F6" s="570" t="s">
        <v>1</v>
      </c>
      <c r="G6" s="570"/>
      <c r="H6" s="553" t="s">
        <v>493</v>
      </c>
      <c r="I6" s="557"/>
      <c r="J6" s="572"/>
      <c r="L6" s="334" t="s">
        <v>199</v>
      </c>
      <c r="M6" s="334"/>
      <c r="N6" s="334"/>
    </row>
    <row r="7" spans="1:17" ht="20.100000000000001" customHeight="1" thickBot="1" x14ac:dyDescent="0.25">
      <c r="A7" s="568" t="s">
        <v>457</v>
      </c>
      <c r="B7" s="569"/>
      <c r="C7" s="569"/>
      <c r="D7" s="569"/>
      <c r="E7" s="569"/>
      <c r="F7" s="571" t="s">
        <v>2</v>
      </c>
      <c r="G7" s="571"/>
      <c r="H7" s="555" t="s">
        <v>493</v>
      </c>
      <c r="I7" s="558"/>
      <c r="J7" s="573"/>
    </row>
    <row r="8" spans="1:17" ht="20.100000000000001" customHeight="1" x14ac:dyDescent="0.2"/>
    <row r="9" spans="1:17" ht="20.100000000000001" customHeight="1" thickBot="1" x14ac:dyDescent="0.25">
      <c r="A9" s="494" t="s">
        <v>6</v>
      </c>
      <c r="B9" s="494"/>
      <c r="C9" s="494"/>
      <c r="D9" s="494"/>
      <c r="E9" s="494"/>
      <c r="F9" s="494"/>
      <c r="G9" s="494"/>
      <c r="H9" s="494"/>
      <c r="I9" s="494"/>
      <c r="J9" s="494"/>
      <c r="K9" s="494"/>
      <c r="O9" s="595" t="s">
        <v>201</v>
      </c>
      <c r="P9" s="595"/>
      <c r="Q9" s="595"/>
    </row>
    <row r="10" spans="1:17" s="36" customFormat="1" ht="20.100000000000001" customHeight="1" x14ac:dyDescent="0.2">
      <c r="A10" s="591" t="s">
        <v>459</v>
      </c>
      <c r="B10" s="560"/>
      <c r="C10" s="560"/>
      <c r="D10" s="561"/>
      <c r="E10" s="588" t="s">
        <v>460</v>
      </c>
      <c r="F10" s="532"/>
      <c r="G10" s="537" t="s">
        <v>461</v>
      </c>
      <c r="H10" s="538"/>
      <c r="J10" s="591" t="s">
        <v>459</v>
      </c>
      <c r="K10" s="560"/>
      <c r="L10" s="560"/>
      <c r="M10" s="561"/>
      <c r="N10" s="588" t="s">
        <v>460</v>
      </c>
      <c r="O10" s="532"/>
      <c r="P10" s="537" t="s">
        <v>461</v>
      </c>
      <c r="Q10" s="538"/>
    </row>
    <row r="11" spans="1:17" s="36" customFormat="1" ht="20.100000000000001" customHeight="1" x14ac:dyDescent="0.2">
      <c r="A11" s="592"/>
      <c r="B11" s="495"/>
      <c r="C11" s="495"/>
      <c r="D11" s="593"/>
      <c r="E11" s="539"/>
      <c r="F11" s="589"/>
      <c r="G11" s="539"/>
      <c r="H11" s="540"/>
      <c r="J11" s="592"/>
      <c r="K11" s="495"/>
      <c r="L11" s="495"/>
      <c r="M11" s="593"/>
      <c r="N11" s="539"/>
      <c r="O11" s="589"/>
      <c r="P11" s="539"/>
      <c r="Q11" s="540"/>
    </row>
    <row r="12" spans="1:17" s="36" customFormat="1" ht="20.100000000000001" customHeight="1" thickBot="1" x14ac:dyDescent="0.25">
      <c r="A12" s="594"/>
      <c r="B12" s="563"/>
      <c r="C12" s="563"/>
      <c r="D12" s="564"/>
      <c r="E12" s="541"/>
      <c r="F12" s="590"/>
      <c r="G12" s="541"/>
      <c r="H12" s="542"/>
      <c r="J12" s="594"/>
      <c r="K12" s="563"/>
      <c r="L12" s="563"/>
      <c r="M12" s="564"/>
      <c r="N12" s="541"/>
      <c r="O12" s="590"/>
      <c r="P12" s="541"/>
      <c r="Q12" s="542"/>
    </row>
    <row r="13" spans="1:17" s="36" customFormat="1" ht="20.100000000000001" customHeight="1" thickBot="1" x14ac:dyDescent="0.25">
      <c r="A13" s="584" t="s">
        <v>462</v>
      </c>
      <c r="B13" s="585"/>
      <c r="C13" s="585"/>
      <c r="D13" s="585"/>
      <c r="E13" s="550">
        <v>45</v>
      </c>
      <c r="F13" s="550"/>
      <c r="G13" s="551">
        <v>3600</v>
      </c>
      <c r="H13" s="552"/>
      <c r="J13" s="547" t="s">
        <v>108</v>
      </c>
      <c r="K13" s="548"/>
      <c r="L13" s="548"/>
      <c r="M13" s="549"/>
      <c r="N13" s="505">
        <v>0.11</v>
      </c>
      <c r="O13" s="505"/>
      <c r="P13" s="543">
        <v>920</v>
      </c>
      <c r="Q13" s="544"/>
    </row>
    <row r="14" spans="1:17" s="36" customFormat="1" ht="20.100000000000001" customHeight="1" x14ac:dyDescent="0.2">
      <c r="A14" s="586" t="s">
        <v>463</v>
      </c>
      <c r="B14" s="587"/>
      <c r="C14" s="587"/>
      <c r="D14" s="587"/>
      <c r="E14" s="505">
        <v>1.5</v>
      </c>
      <c r="F14" s="505"/>
      <c r="G14" s="543">
        <v>3100</v>
      </c>
      <c r="H14" s="544"/>
      <c r="J14" s="575" t="s">
        <v>109</v>
      </c>
      <c r="K14" s="576"/>
      <c r="L14" s="576"/>
      <c r="M14" s="577"/>
      <c r="N14" s="574">
        <v>0.21</v>
      </c>
      <c r="O14" s="574"/>
      <c r="P14" s="545">
        <v>910</v>
      </c>
      <c r="Q14" s="546"/>
    </row>
    <row r="15" spans="1:17" s="36" customFormat="1" ht="20.100000000000001" customHeight="1" x14ac:dyDescent="0.2">
      <c r="A15" s="492" t="s">
        <v>111</v>
      </c>
      <c r="B15" s="493"/>
      <c r="C15" s="493"/>
      <c r="D15" s="493"/>
      <c r="E15" s="574">
        <v>0.9</v>
      </c>
      <c r="F15" s="574"/>
      <c r="G15" s="545">
        <v>2000</v>
      </c>
      <c r="H15" s="546"/>
      <c r="J15" s="575" t="s">
        <v>110</v>
      </c>
      <c r="K15" s="576"/>
      <c r="L15" s="576"/>
      <c r="M15" s="577"/>
      <c r="N15" s="574">
        <v>0.15</v>
      </c>
      <c r="O15" s="574"/>
      <c r="P15" s="545">
        <v>290</v>
      </c>
      <c r="Q15" s="546"/>
    </row>
    <row r="16" spans="1:17" ht="20.100000000000001" customHeight="1" x14ac:dyDescent="0.2"/>
    <row r="17" spans="1:19" ht="20.100000000000001" customHeight="1" x14ac:dyDescent="0.2"/>
    <row r="18" spans="1:19" ht="20.100000000000001" customHeight="1" x14ac:dyDescent="0.2"/>
    <row r="19" spans="1:19" ht="20.100000000000001" customHeight="1" x14ac:dyDescent="0.2"/>
    <row r="20" spans="1:19" ht="20.100000000000001" customHeight="1" x14ac:dyDescent="0.2"/>
    <row r="21" spans="1:19" ht="20.100000000000001" customHeight="1" x14ac:dyDescent="0.2"/>
    <row r="22" spans="1:19" ht="20.100000000000001" customHeight="1" x14ac:dyDescent="0.2"/>
    <row r="23" spans="1:19" ht="20.100000000000001" customHeight="1" thickBot="1" x14ac:dyDescent="0.25">
      <c r="B23" s="494" t="s">
        <v>455</v>
      </c>
      <c r="C23" s="494"/>
      <c r="D23" s="494"/>
      <c r="E23" s="494"/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ht="20.100000000000001" customHeight="1" x14ac:dyDescent="0.2">
      <c r="A24" s="620"/>
      <c r="B24" s="617" t="s">
        <v>53</v>
      </c>
      <c r="C24" s="559" t="s">
        <v>130</v>
      </c>
      <c r="D24" s="560"/>
      <c r="E24" s="560"/>
      <c r="F24" s="560"/>
      <c r="G24" s="560"/>
      <c r="H24" s="561"/>
      <c r="I24" s="559" t="s">
        <v>449</v>
      </c>
      <c r="J24" s="560"/>
      <c r="K24" s="560"/>
      <c r="L24" s="560"/>
      <c r="M24" s="560"/>
      <c r="N24" s="561"/>
      <c r="O24" s="559" t="s">
        <v>456</v>
      </c>
      <c r="P24" s="560"/>
      <c r="Q24" s="560"/>
      <c r="R24" s="600"/>
    </row>
    <row r="25" spans="1:19" ht="20.100000000000001" customHeight="1" x14ac:dyDescent="0.2">
      <c r="A25" s="621"/>
      <c r="B25" s="618"/>
      <c r="C25" s="614"/>
      <c r="D25" s="495"/>
      <c r="E25" s="495"/>
      <c r="F25" s="495"/>
      <c r="G25" s="495"/>
      <c r="H25" s="593"/>
      <c r="I25" s="601"/>
      <c r="J25" s="602"/>
      <c r="K25" s="602"/>
      <c r="L25" s="602"/>
      <c r="M25" s="602"/>
      <c r="N25" s="615"/>
      <c r="O25" s="601" t="s">
        <v>450</v>
      </c>
      <c r="P25" s="602"/>
      <c r="Q25" s="602"/>
      <c r="R25" s="603"/>
    </row>
    <row r="26" spans="1:19" ht="20.100000000000001" customHeight="1" x14ac:dyDescent="0.2">
      <c r="A26" s="621"/>
      <c r="B26" s="618"/>
      <c r="C26" s="614"/>
      <c r="D26" s="495"/>
      <c r="E26" s="495"/>
      <c r="F26" s="495"/>
      <c r="G26" s="495"/>
      <c r="H26" s="593"/>
      <c r="I26" s="604" t="s">
        <v>445</v>
      </c>
      <c r="J26" s="605"/>
      <c r="K26" s="604" t="s">
        <v>446</v>
      </c>
      <c r="L26" s="605"/>
      <c r="M26" s="604" t="s">
        <v>447</v>
      </c>
      <c r="N26" s="605"/>
      <c r="O26" s="610" t="s">
        <v>129</v>
      </c>
      <c r="P26" s="611"/>
      <c r="Q26" s="604" t="s">
        <v>448</v>
      </c>
      <c r="R26" s="616"/>
    </row>
    <row r="27" spans="1:19" ht="20.100000000000001" customHeight="1" x14ac:dyDescent="0.2">
      <c r="A27" s="622"/>
      <c r="B27" s="619"/>
      <c r="C27" s="601"/>
      <c r="D27" s="602"/>
      <c r="E27" s="602"/>
      <c r="F27" s="602"/>
      <c r="G27" s="602"/>
      <c r="H27" s="615"/>
      <c r="I27" s="606"/>
      <c r="J27" s="607"/>
      <c r="K27" s="606"/>
      <c r="L27" s="607"/>
      <c r="M27" s="606"/>
      <c r="N27" s="607"/>
      <c r="O27" s="601"/>
      <c r="P27" s="615"/>
      <c r="Q27" s="601"/>
      <c r="R27" s="603"/>
    </row>
    <row r="28" spans="1:19" ht="18" customHeight="1" x14ac:dyDescent="0.2">
      <c r="A28" s="623" t="s">
        <v>454</v>
      </c>
      <c r="B28" s="50" t="s">
        <v>327</v>
      </c>
      <c r="C28" s="630" t="s">
        <v>451</v>
      </c>
      <c r="D28" s="631"/>
      <c r="E28" s="631"/>
      <c r="F28" s="631"/>
      <c r="G28" s="631"/>
      <c r="H28" s="632"/>
      <c r="I28" s="610">
        <v>0.89</v>
      </c>
      <c r="J28" s="611"/>
      <c r="K28" s="633">
        <v>0.54</v>
      </c>
      <c r="L28" s="634"/>
      <c r="M28" s="610">
        <v>0.63</v>
      </c>
      <c r="N28" s="611"/>
      <c r="O28" s="610">
        <v>3.5</v>
      </c>
      <c r="P28" s="611"/>
      <c r="Q28" s="612">
        <v>3</v>
      </c>
      <c r="R28" s="613"/>
      <c r="S28" s="36"/>
    </row>
    <row r="29" spans="1:19" ht="18" customHeight="1" x14ac:dyDescent="0.2">
      <c r="A29" s="624"/>
      <c r="B29" s="52" t="s">
        <v>328</v>
      </c>
      <c r="C29" s="625" t="s">
        <v>452</v>
      </c>
      <c r="D29" s="626"/>
      <c r="E29" s="626"/>
      <c r="F29" s="626"/>
      <c r="G29" s="626"/>
      <c r="H29" s="627"/>
      <c r="I29" s="614">
        <v>0.85</v>
      </c>
      <c r="J29" s="593"/>
      <c r="K29" s="628">
        <v>0.52</v>
      </c>
      <c r="L29" s="629"/>
      <c r="M29" s="614">
        <v>0.6</v>
      </c>
      <c r="N29" s="593"/>
      <c r="O29" s="614">
        <v>3.5</v>
      </c>
      <c r="P29" s="593"/>
      <c r="Q29" s="608">
        <v>3</v>
      </c>
      <c r="R29" s="609"/>
      <c r="S29" s="36"/>
    </row>
    <row r="30" spans="1:19" ht="18" customHeight="1" x14ac:dyDescent="0.2">
      <c r="A30" s="624"/>
      <c r="B30" s="52" t="s">
        <v>329</v>
      </c>
      <c r="C30" s="625" t="s">
        <v>453</v>
      </c>
      <c r="D30" s="626"/>
      <c r="E30" s="626"/>
      <c r="F30" s="626"/>
      <c r="G30" s="626"/>
      <c r="H30" s="627"/>
      <c r="I30" s="614">
        <v>0.83</v>
      </c>
      <c r="J30" s="593"/>
      <c r="K30" s="628">
        <v>0.52</v>
      </c>
      <c r="L30" s="629"/>
      <c r="M30" s="614">
        <v>0.59</v>
      </c>
      <c r="N30" s="593"/>
      <c r="O30" s="614">
        <v>3.4</v>
      </c>
      <c r="P30" s="593"/>
      <c r="Q30" s="608">
        <v>3</v>
      </c>
      <c r="R30" s="609"/>
    </row>
  </sheetData>
  <mergeCells count="78">
    <mergeCell ref="B24:B27"/>
    <mergeCell ref="A24:A27"/>
    <mergeCell ref="A28:A30"/>
    <mergeCell ref="M30:N30"/>
    <mergeCell ref="C29:H29"/>
    <mergeCell ref="I29:J29"/>
    <mergeCell ref="K29:L29"/>
    <mergeCell ref="C28:H28"/>
    <mergeCell ref="I28:J28"/>
    <mergeCell ref="K28:L28"/>
    <mergeCell ref="C30:H30"/>
    <mergeCell ref="I30:J30"/>
    <mergeCell ref="K30:L30"/>
    <mergeCell ref="C24:H27"/>
    <mergeCell ref="I24:N25"/>
    <mergeCell ref="O24:R24"/>
    <mergeCell ref="O25:R25"/>
    <mergeCell ref="I26:J27"/>
    <mergeCell ref="K26:L27"/>
    <mergeCell ref="Q30:R30"/>
    <mergeCell ref="M28:N28"/>
    <mergeCell ref="O28:P28"/>
    <mergeCell ref="Q28:R28"/>
    <mergeCell ref="M29:N29"/>
    <mergeCell ref="O29:P29"/>
    <mergeCell ref="Q29:R29"/>
    <mergeCell ref="O30:P30"/>
    <mergeCell ref="M26:N27"/>
    <mergeCell ref="O26:P27"/>
    <mergeCell ref="Q26:R27"/>
    <mergeCell ref="L6:N6"/>
    <mergeCell ref="P10:Q12"/>
    <mergeCell ref="J10:M12"/>
    <mergeCell ref="P2:Q2"/>
    <mergeCell ref="P3:Q3"/>
    <mergeCell ref="A9:K9"/>
    <mergeCell ref="A13:D13"/>
    <mergeCell ref="A14:D14"/>
    <mergeCell ref="N15:O15"/>
    <mergeCell ref="N10:O12"/>
    <mergeCell ref="A10:D12"/>
    <mergeCell ref="E10:F12"/>
    <mergeCell ref="O9:Q9"/>
    <mergeCell ref="A1:K1"/>
    <mergeCell ref="A2:E2"/>
    <mergeCell ref="A3:E3"/>
    <mergeCell ref="N2:O2"/>
    <mergeCell ref="N3:O3"/>
    <mergeCell ref="N1:Q1"/>
    <mergeCell ref="A5:K5"/>
    <mergeCell ref="A6:E6"/>
    <mergeCell ref="A7:E7"/>
    <mergeCell ref="F6:G6"/>
    <mergeCell ref="F7:G7"/>
    <mergeCell ref="H6:J6"/>
    <mergeCell ref="H7:J7"/>
    <mergeCell ref="F2:G2"/>
    <mergeCell ref="F3:G3"/>
    <mergeCell ref="H2:J2"/>
    <mergeCell ref="H3:J3"/>
    <mergeCell ref="K2:M3"/>
    <mergeCell ref="E13:F13"/>
    <mergeCell ref="E14:F14"/>
    <mergeCell ref="G13:H13"/>
    <mergeCell ref="G14:H14"/>
    <mergeCell ref="B23:S23"/>
    <mergeCell ref="G15:H15"/>
    <mergeCell ref="E15:F15"/>
    <mergeCell ref="A15:D15"/>
    <mergeCell ref="N13:O13"/>
    <mergeCell ref="N14:O14"/>
    <mergeCell ref="J14:M14"/>
    <mergeCell ref="J15:M15"/>
    <mergeCell ref="G10:H12"/>
    <mergeCell ref="P13:Q13"/>
    <mergeCell ref="P14:Q14"/>
    <mergeCell ref="P15:Q15"/>
    <mergeCell ref="J13:M13"/>
  </mergeCells>
  <phoneticPr fontId="3"/>
  <pageMargins left="0.75" right="0.33" top="1" bottom="1" header="0.51200000000000001" footer="0.51200000000000001"/>
  <pageSetup paperSize="9" orientation="portrait" horizontalDpi="400" verticalDpi="4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2"/>
  </sheetPr>
  <dimension ref="A1:O44"/>
  <sheetViews>
    <sheetView topLeftCell="A17" workbookViewId="0">
      <selection activeCell="S9" sqref="S9"/>
    </sheetView>
  </sheetViews>
  <sheetFormatPr defaultRowHeight="13.2" x14ac:dyDescent="0.2"/>
  <cols>
    <col min="1" max="6" width="5.109375" customWidth="1"/>
    <col min="7" max="7" width="4.77734375" customWidth="1"/>
    <col min="8" max="35" width="5.109375" customWidth="1"/>
  </cols>
  <sheetData>
    <row r="1" spans="1:15" s="17" customFormat="1" ht="20.100000000000001" customHeight="1" x14ac:dyDescent="0.2">
      <c r="A1" s="494" t="s">
        <v>12</v>
      </c>
      <c r="B1" s="494"/>
      <c r="C1" s="494"/>
      <c r="D1" s="494"/>
      <c r="E1" s="494"/>
      <c r="F1" s="494"/>
      <c r="G1" s="494"/>
      <c r="H1" s="494"/>
    </row>
    <row r="2" spans="1:15" s="17" customFormat="1" ht="20.100000000000001" customHeight="1" thickBot="1" x14ac:dyDescent="0.25">
      <c r="A2" s="494" t="s">
        <v>418</v>
      </c>
      <c r="B2" s="494"/>
      <c r="C2" s="494"/>
      <c r="D2" s="494"/>
      <c r="E2" s="494"/>
      <c r="F2" s="494"/>
      <c r="G2" s="494"/>
      <c r="H2" s="494"/>
      <c r="K2" s="334" t="s">
        <v>202</v>
      </c>
      <c r="L2" s="334"/>
      <c r="M2" s="334"/>
    </row>
    <row r="3" spans="1:15" ht="20.100000000000001" customHeight="1" thickBot="1" x14ac:dyDescent="0.25">
      <c r="B3" s="660" t="s">
        <v>223</v>
      </c>
      <c r="C3" s="661"/>
      <c r="D3" s="661"/>
      <c r="E3" s="661"/>
      <c r="F3" s="661"/>
      <c r="G3" s="661"/>
      <c r="H3" s="662"/>
      <c r="I3" s="318"/>
    </row>
    <row r="4" spans="1:15" ht="20.100000000000001" customHeight="1" x14ac:dyDescent="0.2"/>
    <row r="5" spans="1:15" ht="20.100000000000001" customHeight="1" thickBot="1" x14ac:dyDescent="0.25">
      <c r="A5" s="494" t="s">
        <v>13</v>
      </c>
      <c r="B5" s="494"/>
      <c r="C5" s="494"/>
      <c r="D5" s="494"/>
      <c r="E5" s="494"/>
      <c r="F5" s="494"/>
      <c r="G5" s="494"/>
      <c r="H5" s="494"/>
      <c r="I5" s="494"/>
      <c r="J5" s="494"/>
      <c r="K5" s="334" t="s">
        <v>207</v>
      </c>
      <c r="L5" s="334"/>
      <c r="M5" s="334"/>
    </row>
    <row r="6" spans="1:15" ht="20.100000000000001" customHeight="1" x14ac:dyDescent="0.2">
      <c r="A6" s="4"/>
      <c r="B6" s="636" t="s">
        <v>346</v>
      </c>
      <c r="C6" s="637"/>
      <c r="D6" s="502" t="s">
        <v>347</v>
      </c>
      <c r="E6" s="503"/>
      <c r="F6" s="503"/>
      <c r="G6" s="635"/>
      <c r="H6" s="639" t="s">
        <v>356</v>
      </c>
      <c r="I6" s="639" t="s">
        <v>357</v>
      </c>
      <c r="J6" s="651"/>
      <c r="K6" s="652"/>
      <c r="L6" s="4"/>
      <c r="M6" s="4"/>
      <c r="N6" s="4"/>
    </row>
    <row r="7" spans="1:15" ht="20.100000000000001" customHeight="1" x14ac:dyDescent="0.2">
      <c r="A7" s="4"/>
      <c r="B7" s="638"/>
      <c r="C7" s="515"/>
      <c r="D7" s="23" t="s">
        <v>420</v>
      </c>
      <c r="E7" s="516" t="s">
        <v>421</v>
      </c>
      <c r="F7" s="640"/>
      <c r="G7" s="517"/>
      <c r="H7" s="514"/>
      <c r="I7" s="514"/>
      <c r="J7" s="653"/>
      <c r="K7" s="654"/>
      <c r="L7" s="4"/>
      <c r="M7" s="4"/>
      <c r="N7" s="4"/>
    </row>
    <row r="8" spans="1:15" ht="20.100000000000001" customHeight="1" x14ac:dyDescent="0.2">
      <c r="B8" s="535" t="s">
        <v>333</v>
      </c>
      <c r="C8" s="517"/>
      <c r="D8" s="40">
        <v>0.15</v>
      </c>
      <c r="E8" s="648" t="s">
        <v>203</v>
      </c>
      <c r="F8" s="649"/>
      <c r="G8" s="650"/>
      <c r="H8" s="321">
        <v>69</v>
      </c>
      <c r="I8" s="641">
        <v>53</v>
      </c>
      <c r="J8" s="641"/>
      <c r="K8" s="642"/>
      <c r="L8" s="4"/>
    </row>
    <row r="9" spans="1:15" ht="20.100000000000001" customHeight="1" x14ac:dyDescent="0.2">
      <c r="B9" s="535" t="s">
        <v>348</v>
      </c>
      <c r="C9" s="517"/>
      <c r="D9" s="40">
        <v>0.5</v>
      </c>
      <c r="E9" s="648" t="s">
        <v>204</v>
      </c>
      <c r="F9" s="649"/>
      <c r="G9" s="650"/>
      <c r="H9" s="321">
        <v>67</v>
      </c>
      <c r="I9" s="641">
        <v>49</v>
      </c>
      <c r="J9" s="641"/>
      <c r="K9" s="642"/>
    </row>
    <row r="10" spans="1:15" ht="20.100000000000001" customHeight="1" x14ac:dyDescent="0.2">
      <c r="B10" s="535" t="s">
        <v>334</v>
      </c>
      <c r="C10" s="517"/>
      <c r="D10" s="40">
        <v>0.7</v>
      </c>
      <c r="E10" s="648" t="s">
        <v>205</v>
      </c>
      <c r="F10" s="649"/>
      <c r="G10" s="650"/>
      <c r="H10" s="321">
        <v>64</v>
      </c>
      <c r="I10" s="641">
        <v>34</v>
      </c>
      <c r="J10" s="641"/>
      <c r="K10" s="642"/>
    </row>
    <row r="11" spans="1:15" ht="20.100000000000001" customHeight="1" thickBot="1" x14ac:dyDescent="0.25">
      <c r="B11" s="536" t="s">
        <v>349</v>
      </c>
      <c r="C11" s="519"/>
      <c r="D11" s="120">
        <v>0.8</v>
      </c>
      <c r="E11" s="666" t="s">
        <v>206</v>
      </c>
      <c r="F11" s="667"/>
      <c r="G11" s="668"/>
      <c r="H11" s="320">
        <v>79</v>
      </c>
      <c r="I11" s="655">
        <v>67</v>
      </c>
      <c r="J11" s="655"/>
      <c r="K11" s="656"/>
    </row>
    <row r="12" spans="1:15" ht="20.100000000000001" customHeight="1" x14ac:dyDescent="0.2"/>
    <row r="13" spans="1:15" ht="20.100000000000001" customHeight="1" thickBot="1" x14ac:dyDescent="0.25">
      <c r="A13" s="494" t="s">
        <v>424</v>
      </c>
      <c r="B13" s="494"/>
      <c r="C13" s="494"/>
      <c r="D13" s="494"/>
      <c r="E13" s="494"/>
      <c r="F13" s="494"/>
      <c r="G13" s="494"/>
      <c r="H13" s="494"/>
      <c r="I13" s="494"/>
      <c r="J13" s="494"/>
      <c r="K13" s="334" t="s">
        <v>212</v>
      </c>
      <c r="L13" s="334"/>
      <c r="M13" s="334"/>
    </row>
    <row r="14" spans="1:15" ht="35.25" customHeight="1" x14ac:dyDescent="0.2">
      <c r="A14" s="657" t="s">
        <v>208</v>
      </c>
      <c r="B14" s="643"/>
      <c r="C14" s="643"/>
      <c r="D14" s="643" t="s">
        <v>209</v>
      </c>
      <c r="E14" s="643"/>
      <c r="F14" s="643"/>
      <c r="G14" s="643"/>
      <c r="H14" s="643"/>
      <c r="I14" s="317"/>
      <c r="J14" s="643" t="s">
        <v>210</v>
      </c>
      <c r="K14" s="643"/>
      <c r="L14" s="644" t="s">
        <v>211</v>
      </c>
      <c r="M14" s="645"/>
    </row>
    <row r="15" spans="1:15" ht="20.100000000000001" customHeight="1" x14ac:dyDescent="0.2">
      <c r="A15" s="658">
        <v>1000</v>
      </c>
      <c r="B15" s="659"/>
      <c r="C15" s="659"/>
      <c r="D15" s="493" t="s">
        <v>128</v>
      </c>
      <c r="E15" s="493"/>
      <c r="F15" s="493"/>
      <c r="G15" s="493"/>
      <c r="H15" s="493"/>
      <c r="I15" s="319"/>
      <c r="J15" s="526">
        <v>27</v>
      </c>
      <c r="K15" s="674"/>
      <c r="L15" s="574">
        <v>38</v>
      </c>
      <c r="M15" s="646"/>
      <c r="N15" s="37"/>
      <c r="O15" s="37"/>
    </row>
    <row r="16" spans="1:15" ht="20.100000000000001" customHeight="1" x14ac:dyDescent="0.2">
      <c r="A16" s="658">
        <v>750</v>
      </c>
      <c r="B16" s="659"/>
      <c r="C16" s="659"/>
      <c r="D16" s="647" t="s">
        <v>217</v>
      </c>
      <c r="E16" s="647"/>
      <c r="F16" s="647"/>
      <c r="G16" s="647"/>
      <c r="H16" s="647"/>
      <c r="I16" s="611"/>
      <c r="J16" s="610">
        <v>20</v>
      </c>
      <c r="K16" s="611"/>
      <c r="L16" s="574">
        <v>28</v>
      </c>
      <c r="M16" s="646"/>
      <c r="N16" s="37"/>
      <c r="O16" s="37"/>
    </row>
    <row r="17" spans="1:15" ht="20.100000000000001" customHeight="1" x14ac:dyDescent="0.2">
      <c r="A17" s="658"/>
      <c r="B17" s="659"/>
      <c r="C17" s="659"/>
      <c r="D17" s="647"/>
      <c r="E17" s="647"/>
      <c r="F17" s="647"/>
      <c r="G17" s="647"/>
      <c r="H17" s="647"/>
      <c r="I17" s="615"/>
      <c r="J17" s="601"/>
      <c r="K17" s="615"/>
      <c r="L17" s="574"/>
      <c r="M17" s="646"/>
      <c r="N17" s="37"/>
      <c r="O17" s="37"/>
    </row>
    <row r="18" spans="1:15" ht="20.100000000000001" customHeight="1" x14ac:dyDescent="0.2">
      <c r="A18" s="658">
        <v>500</v>
      </c>
      <c r="B18" s="659"/>
      <c r="C18" s="659"/>
      <c r="D18" s="647" t="s">
        <v>213</v>
      </c>
      <c r="E18" s="647"/>
      <c r="F18" s="647"/>
      <c r="G18" s="647"/>
      <c r="H18" s="647"/>
      <c r="I18" s="611"/>
      <c r="J18" s="610">
        <v>13</v>
      </c>
      <c r="K18" s="611"/>
      <c r="L18" s="574">
        <v>19</v>
      </c>
      <c r="M18" s="646"/>
      <c r="N18" s="37"/>
      <c r="O18" s="37"/>
    </row>
    <row r="19" spans="1:15" ht="20.100000000000001" customHeight="1" x14ac:dyDescent="0.2">
      <c r="A19" s="658"/>
      <c r="B19" s="659"/>
      <c r="C19" s="659"/>
      <c r="D19" s="647"/>
      <c r="E19" s="647"/>
      <c r="F19" s="647"/>
      <c r="G19" s="647"/>
      <c r="H19" s="647"/>
      <c r="I19" s="615"/>
      <c r="J19" s="601"/>
      <c r="K19" s="615"/>
      <c r="L19" s="574"/>
      <c r="M19" s="646"/>
      <c r="N19" s="37"/>
      <c r="O19" s="37"/>
    </row>
    <row r="20" spans="1:15" ht="20.100000000000001" customHeight="1" x14ac:dyDescent="0.2">
      <c r="A20" s="677">
        <v>300</v>
      </c>
      <c r="B20" s="678"/>
      <c r="C20" s="679"/>
      <c r="D20" s="681" t="s">
        <v>214</v>
      </c>
      <c r="E20" s="682"/>
      <c r="F20" s="682"/>
      <c r="G20" s="682"/>
      <c r="H20" s="682"/>
      <c r="I20" s="611"/>
      <c r="J20" s="610">
        <v>8</v>
      </c>
      <c r="K20" s="611"/>
      <c r="L20" s="610">
        <v>11</v>
      </c>
      <c r="M20" s="616"/>
      <c r="N20" s="37"/>
      <c r="O20" s="37"/>
    </row>
    <row r="21" spans="1:15" ht="20.100000000000001" customHeight="1" x14ac:dyDescent="0.2">
      <c r="A21" s="533"/>
      <c r="B21" s="680"/>
      <c r="C21" s="534"/>
      <c r="D21" s="683"/>
      <c r="E21" s="684"/>
      <c r="F21" s="684"/>
      <c r="G21" s="684"/>
      <c r="H21" s="684"/>
      <c r="I21" s="615"/>
      <c r="J21" s="601"/>
      <c r="K21" s="615"/>
      <c r="L21" s="601"/>
      <c r="M21" s="603"/>
      <c r="N21" s="37"/>
      <c r="O21" s="37"/>
    </row>
    <row r="22" spans="1:15" ht="20.100000000000001" customHeight="1" x14ac:dyDescent="0.2">
      <c r="A22" s="658">
        <v>200</v>
      </c>
      <c r="B22" s="659"/>
      <c r="C22" s="659"/>
      <c r="D22" s="647" t="s">
        <v>215</v>
      </c>
      <c r="E22" s="647"/>
      <c r="F22" s="647"/>
      <c r="G22" s="647"/>
      <c r="H22" s="647"/>
      <c r="I22" s="611"/>
      <c r="J22" s="610">
        <v>5</v>
      </c>
      <c r="K22" s="611"/>
      <c r="L22" s="574">
        <v>8</v>
      </c>
      <c r="M22" s="646"/>
      <c r="N22" s="37"/>
      <c r="O22" s="37"/>
    </row>
    <row r="23" spans="1:15" ht="20.100000000000001" customHeight="1" x14ac:dyDescent="0.2">
      <c r="A23" s="658"/>
      <c r="B23" s="659"/>
      <c r="C23" s="659"/>
      <c r="D23" s="647"/>
      <c r="E23" s="647"/>
      <c r="F23" s="647"/>
      <c r="G23" s="647"/>
      <c r="H23" s="647"/>
      <c r="I23" s="615"/>
      <c r="J23" s="601"/>
      <c r="K23" s="615"/>
      <c r="L23" s="574"/>
      <c r="M23" s="646"/>
      <c r="N23" s="37"/>
      <c r="O23" s="37"/>
    </row>
    <row r="24" spans="1:15" ht="20.100000000000001" customHeight="1" thickBot="1" x14ac:dyDescent="0.25">
      <c r="A24" s="675">
        <v>75</v>
      </c>
      <c r="B24" s="676"/>
      <c r="C24" s="676"/>
      <c r="D24" s="522" t="s">
        <v>216</v>
      </c>
      <c r="E24" s="522"/>
      <c r="F24" s="522"/>
      <c r="G24" s="522"/>
      <c r="H24" s="522"/>
      <c r="I24" s="313"/>
      <c r="J24" s="501">
        <v>2</v>
      </c>
      <c r="K24" s="499"/>
      <c r="L24" s="507">
        <v>3</v>
      </c>
      <c r="M24" s="508"/>
      <c r="N24" s="37"/>
      <c r="O24" s="37"/>
    </row>
    <row r="25" spans="1:15" ht="20.100000000000001" customHeight="1" x14ac:dyDescent="0.2">
      <c r="A25" s="17"/>
      <c r="B25" s="17"/>
      <c r="C25" s="17"/>
      <c r="D25" s="206"/>
      <c r="E25" s="206"/>
      <c r="F25" s="206"/>
      <c r="G25" s="206"/>
      <c r="H25" s="206"/>
      <c r="I25" s="37"/>
      <c r="J25" s="37"/>
      <c r="K25" s="37"/>
      <c r="L25" s="37"/>
      <c r="M25" s="37"/>
      <c r="N25" s="37"/>
      <c r="O25" s="37"/>
    </row>
    <row r="26" spans="1:15" ht="20.100000000000001" customHeight="1" x14ac:dyDescent="0.2">
      <c r="A26" s="334"/>
      <c r="B26" s="334"/>
      <c r="C26" s="334"/>
      <c r="D26" s="334"/>
      <c r="E26" s="334"/>
      <c r="F26" s="334"/>
      <c r="K26" s="334" t="s">
        <v>218</v>
      </c>
      <c r="L26" s="334"/>
      <c r="M26" s="334"/>
    </row>
    <row r="27" spans="1:15" s="36" customFormat="1" ht="20.100000000000001" customHeight="1" thickBot="1" x14ac:dyDescent="0.25">
      <c r="A27" s="494" t="s">
        <v>16</v>
      </c>
      <c r="B27" s="494"/>
      <c r="C27" s="494"/>
      <c r="D27" s="494"/>
      <c r="E27" s="494"/>
      <c r="F27" s="494"/>
      <c r="G27" s="494"/>
      <c r="H27" s="494"/>
      <c r="I27" s="494"/>
      <c r="J27" s="494"/>
    </row>
    <row r="28" spans="1:15" s="36" customFormat="1" ht="20.100000000000001" customHeight="1" x14ac:dyDescent="0.2">
      <c r="A28" s="586" t="s">
        <v>19</v>
      </c>
      <c r="B28" s="587"/>
      <c r="C28" s="587"/>
      <c r="D28" s="587"/>
      <c r="E28" s="587"/>
      <c r="F28" s="669"/>
      <c r="G28" s="671" t="s">
        <v>17</v>
      </c>
      <c r="H28" s="672"/>
      <c r="I28" s="672"/>
      <c r="J28" s="672"/>
      <c r="K28" s="672"/>
      <c r="L28" s="672"/>
      <c r="M28" s="673"/>
    </row>
    <row r="29" spans="1:15" s="36" customFormat="1" ht="20.100000000000001" customHeight="1" thickBot="1" x14ac:dyDescent="0.25">
      <c r="A29" s="521" t="s">
        <v>20</v>
      </c>
      <c r="B29" s="522"/>
      <c r="C29" s="522"/>
      <c r="D29" s="522"/>
      <c r="E29" s="522"/>
      <c r="F29" s="670"/>
      <c r="G29" s="663" t="s">
        <v>18</v>
      </c>
      <c r="H29" s="664"/>
      <c r="I29" s="664"/>
      <c r="J29" s="664"/>
      <c r="K29" s="664"/>
      <c r="L29" s="664"/>
      <c r="M29" s="665"/>
    </row>
    <row r="30" spans="1:15" ht="20.100000000000001" customHeight="1" x14ac:dyDescent="0.2"/>
    <row r="31" spans="1:15" ht="20.100000000000001" customHeight="1" x14ac:dyDescent="0.2"/>
    <row r="32" spans="1:15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</sheetData>
  <mergeCells count="64">
    <mergeCell ref="K26:M26"/>
    <mergeCell ref="A24:C24"/>
    <mergeCell ref="A16:C17"/>
    <mergeCell ref="A18:C19"/>
    <mergeCell ref="A22:C23"/>
    <mergeCell ref="D24:H24"/>
    <mergeCell ref="J24:K24"/>
    <mergeCell ref="J16:K17"/>
    <mergeCell ref="A20:C21"/>
    <mergeCell ref="D20:H21"/>
    <mergeCell ref="I20:I21"/>
    <mergeCell ref="J20:K21"/>
    <mergeCell ref="L20:M21"/>
    <mergeCell ref="L16:M17"/>
    <mergeCell ref="L24:M24"/>
    <mergeCell ref="D22:H23"/>
    <mergeCell ref="I22:I23"/>
    <mergeCell ref="J22:K23"/>
    <mergeCell ref="L22:M23"/>
    <mergeCell ref="G29:M29"/>
    <mergeCell ref="E11:G11"/>
    <mergeCell ref="A26:F26"/>
    <mergeCell ref="A28:F28"/>
    <mergeCell ref="A29:F29"/>
    <mergeCell ref="A27:J27"/>
    <mergeCell ref="B11:C11"/>
    <mergeCell ref="G28:M28"/>
    <mergeCell ref="D18:H19"/>
    <mergeCell ref="I18:I19"/>
    <mergeCell ref="J18:K19"/>
    <mergeCell ref="L18:M19"/>
    <mergeCell ref="J15:K15"/>
    <mergeCell ref="L15:M15"/>
    <mergeCell ref="D16:H17"/>
    <mergeCell ref="I16:I17"/>
    <mergeCell ref="D15:H15"/>
    <mergeCell ref="K2:M2"/>
    <mergeCell ref="E8:G8"/>
    <mergeCell ref="E9:G9"/>
    <mergeCell ref="E10:G10"/>
    <mergeCell ref="A13:J13"/>
    <mergeCell ref="B9:C9"/>
    <mergeCell ref="I6:K7"/>
    <mergeCell ref="I11:K11"/>
    <mergeCell ref="A14:C14"/>
    <mergeCell ref="A15:C15"/>
    <mergeCell ref="B3:H3"/>
    <mergeCell ref="K13:M13"/>
    <mergeCell ref="D14:H14"/>
    <mergeCell ref="J14:K14"/>
    <mergeCell ref="L14:M14"/>
    <mergeCell ref="I9:K9"/>
    <mergeCell ref="B10:C10"/>
    <mergeCell ref="I10:K10"/>
    <mergeCell ref="A1:H1"/>
    <mergeCell ref="A2:H2"/>
    <mergeCell ref="B8:C8"/>
    <mergeCell ref="D6:G6"/>
    <mergeCell ref="B6:C7"/>
    <mergeCell ref="H6:H7"/>
    <mergeCell ref="E7:G7"/>
    <mergeCell ref="A5:J5"/>
    <mergeCell ref="I8:K8"/>
    <mergeCell ref="K5:M5"/>
  </mergeCells>
  <phoneticPr fontId="3"/>
  <pageMargins left="0.6" right="0.33" top="0.39" bottom="0.27" header="0.32" footer="0.22"/>
  <pageSetup paperSize="8" orientation="portrait" horizontalDpi="400" verticalDpi="4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>
    <tabColor indexed="37"/>
  </sheetPr>
  <dimension ref="A1:Q9"/>
  <sheetViews>
    <sheetView workbookViewId="0">
      <selection activeCell="P20" sqref="P20:P21"/>
    </sheetView>
  </sheetViews>
  <sheetFormatPr defaultRowHeight="13.2" x14ac:dyDescent="0.2"/>
  <cols>
    <col min="1" max="2" width="5.109375" style="10" customWidth="1"/>
    <col min="3" max="14" width="5.109375" customWidth="1"/>
    <col min="15" max="15" width="5.77734375" customWidth="1"/>
    <col min="16" max="40" width="5.109375" customWidth="1"/>
  </cols>
  <sheetData>
    <row r="1" spans="1:17" x14ac:dyDescent="0.2">
      <c r="M1" s="334" t="s">
        <v>219</v>
      </c>
      <c r="N1" s="334"/>
      <c r="O1" s="334"/>
    </row>
    <row r="2" spans="1:17" ht="21" customHeight="1" thickBot="1" x14ac:dyDescent="0.25">
      <c r="A2" s="494" t="s">
        <v>42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</row>
    <row r="3" spans="1:17" x14ac:dyDescent="0.2">
      <c r="A3" s="591" t="s">
        <v>184</v>
      </c>
      <c r="B3" s="561"/>
      <c r="C3" s="553" t="s">
        <v>174</v>
      </c>
      <c r="D3" s="557"/>
      <c r="E3" s="557"/>
      <c r="F3" s="557"/>
      <c r="G3" s="557"/>
      <c r="H3" s="557"/>
      <c r="I3" s="557"/>
      <c r="J3" s="557"/>
      <c r="K3" s="557"/>
      <c r="L3" s="557"/>
      <c r="M3" s="557"/>
      <c r="N3" s="557"/>
      <c r="O3" s="572"/>
    </row>
    <row r="4" spans="1:17" x14ac:dyDescent="0.2">
      <c r="A4" s="592"/>
      <c r="B4" s="593"/>
      <c r="C4" s="702" t="s">
        <v>175</v>
      </c>
      <c r="D4" s="703"/>
      <c r="E4" s="703"/>
      <c r="F4" s="703"/>
      <c r="G4" s="703"/>
      <c r="H4" s="703"/>
      <c r="I4" s="703"/>
      <c r="J4" s="703"/>
      <c r="K4" s="703"/>
      <c r="L4" s="703"/>
      <c r="M4" s="703"/>
      <c r="N4" s="703"/>
      <c r="O4" s="704"/>
    </row>
    <row r="5" spans="1:17" s="10" customFormat="1" ht="13.8" thickBot="1" x14ac:dyDescent="0.25">
      <c r="A5" s="594"/>
      <c r="B5" s="564"/>
      <c r="C5" s="555">
        <v>1</v>
      </c>
      <c r="D5" s="556"/>
      <c r="E5" s="555">
        <v>2</v>
      </c>
      <c r="F5" s="558"/>
      <c r="G5" s="555">
        <v>3</v>
      </c>
      <c r="H5" s="556"/>
      <c r="I5" s="316">
        <v>4</v>
      </c>
      <c r="J5" s="555">
        <v>6</v>
      </c>
      <c r="K5" s="556"/>
      <c r="L5" s="555">
        <v>8</v>
      </c>
      <c r="M5" s="556"/>
      <c r="N5" s="555">
        <v>10</v>
      </c>
      <c r="O5" s="573"/>
    </row>
    <row r="6" spans="1:17" x14ac:dyDescent="0.2">
      <c r="A6" s="620" t="s">
        <v>136</v>
      </c>
      <c r="B6" s="698"/>
      <c r="C6" s="697">
        <v>-8.6999999999999993</v>
      </c>
      <c r="D6" s="698"/>
      <c r="E6" s="697">
        <v>-3.4</v>
      </c>
      <c r="F6" s="700"/>
      <c r="G6" s="697">
        <v>-0.3</v>
      </c>
      <c r="H6" s="698"/>
      <c r="I6" s="322">
        <v>1.6</v>
      </c>
      <c r="J6" s="697">
        <v>3.3</v>
      </c>
      <c r="K6" s="698"/>
      <c r="L6" s="697">
        <v>3.9</v>
      </c>
      <c r="M6" s="698"/>
      <c r="N6" s="697">
        <v>4.2</v>
      </c>
      <c r="O6" s="699"/>
    </row>
    <row r="7" spans="1:17" x14ac:dyDescent="0.2">
      <c r="A7" s="621" t="s">
        <v>137</v>
      </c>
      <c r="B7" s="685"/>
      <c r="C7" s="687">
        <v>-6.3</v>
      </c>
      <c r="D7" s="685"/>
      <c r="E7" s="687">
        <v>-1.2</v>
      </c>
      <c r="F7" s="701"/>
      <c r="G7" s="687">
        <v>1.9</v>
      </c>
      <c r="H7" s="685"/>
      <c r="I7" s="323">
        <v>3.7</v>
      </c>
      <c r="J7" s="687">
        <v>5.0999999999999996</v>
      </c>
      <c r="K7" s="685"/>
      <c r="L7" s="687">
        <v>5.9</v>
      </c>
      <c r="M7" s="685"/>
      <c r="N7" s="687">
        <v>6.2</v>
      </c>
      <c r="O7" s="688"/>
    </row>
    <row r="8" spans="1:17" x14ac:dyDescent="0.2">
      <c r="A8" s="622" t="s">
        <v>138</v>
      </c>
      <c r="B8" s="686"/>
      <c r="C8" s="689">
        <v>-3.1</v>
      </c>
      <c r="D8" s="686"/>
      <c r="E8" s="689">
        <v>1.5</v>
      </c>
      <c r="F8" s="694"/>
      <c r="G8" s="689">
        <v>4.0999999999999996</v>
      </c>
      <c r="H8" s="686"/>
      <c r="I8" s="324">
        <v>5.7</v>
      </c>
      <c r="J8" s="689">
        <v>7.2</v>
      </c>
      <c r="K8" s="686"/>
      <c r="L8" s="689">
        <v>7.7</v>
      </c>
      <c r="M8" s="686"/>
      <c r="N8" s="689">
        <v>8</v>
      </c>
      <c r="O8" s="690"/>
    </row>
    <row r="9" spans="1:17" x14ac:dyDescent="0.2">
      <c r="A9" s="691" t="s">
        <v>139</v>
      </c>
      <c r="B9" s="692"/>
      <c r="C9" s="693">
        <v>0.2</v>
      </c>
      <c r="D9" s="692"/>
      <c r="E9" s="693">
        <v>4.4000000000000004</v>
      </c>
      <c r="F9" s="695"/>
      <c r="G9" s="693">
        <v>6.8</v>
      </c>
      <c r="H9" s="692"/>
      <c r="I9" s="325">
        <v>8.3000000000000007</v>
      </c>
      <c r="J9" s="693">
        <v>9.6</v>
      </c>
      <c r="K9" s="692"/>
      <c r="L9" s="693">
        <v>10.1</v>
      </c>
      <c r="M9" s="692"/>
      <c r="N9" s="693">
        <v>10.4</v>
      </c>
      <c r="O9" s="696"/>
    </row>
  </sheetData>
  <mergeCells count="39">
    <mergeCell ref="M1:O1"/>
    <mergeCell ref="J5:K5"/>
    <mergeCell ref="J6:K6"/>
    <mergeCell ref="J7:K7"/>
    <mergeCell ref="L5:M5"/>
    <mergeCell ref="L6:M6"/>
    <mergeCell ref="L7:M7"/>
    <mergeCell ref="A2:Q2"/>
    <mergeCell ref="A3:B5"/>
    <mergeCell ref="C3:O3"/>
    <mergeCell ref="C4:O4"/>
    <mergeCell ref="C5:D5"/>
    <mergeCell ref="A6:B6"/>
    <mergeCell ref="N5:O5"/>
    <mergeCell ref="E5:F5"/>
    <mergeCell ref="G5:H5"/>
    <mergeCell ref="N9:O9"/>
    <mergeCell ref="C6:D6"/>
    <mergeCell ref="C7:D7"/>
    <mergeCell ref="C8:D8"/>
    <mergeCell ref="C9:D9"/>
    <mergeCell ref="G9:H9"/>
    <mergeCell ref="N6:O6"/>
    <mergeCell ref="G6:H6"/>
    <mergeCell ref="E6:F6"/>
    <mergeCell ref="E7:F7"/>
    <mergeCell ref="A9:B9"/>
    <mergeCell ref="L8:M8"/>
    <mergeCell ref="L9:M9"/>
    <mergeCell ref="E8:F8"/>
    <mergeCell ref="E9:F9"/>
    <mergeCell ref="J8:K8"/>
    <mergeCell ref="J9:K9"/>
    <mergeCell ref="G8:H8"/>
    <mergeCell ref="A7:B7"/>
    <mergeCell ref="A8:B8"/>
    <mergeCell ref="G7:H7"/>
    <mergeCell ref="N7:O7"/>
    <mergeCell ref="N8:O8"/>
  </mergeCells>
  <phoneticPr fontId="3"/>
  <pageMargins left="0.69" right="0.3" top="1" bottom="1" header="0.51200000000000001" footer="0.51200000000000001"/>
  <pageSetup paperSize="9" orientation="portrait" horizontalDpi="400" verticalDpi="4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1">
    <tabColor indexed="11"/>
  </sheetPr>
  <dimension ref="A1:M21"/>
  <sheetViews>
    <sheetView workbookViewId="0">
      <selection activeCell="S11" sqref="S11"/>
    </sheetView>
  </sheetViews>
  <sheetFormatPr defaultRowHeight="13.2" x14ac:dyDescent="0.2"/>
  <cols>
    <col min="1" max="26" width="5.109375" customWidth="1"/>
  </cols>
  <sheetData>
    <row r="1" spans="1:13" x14ac:dyDescent="0.2">
      <c r="K1" s="334" t="s">
        <v>220</v>
      </c>
      <c r="L1" s="334"/>
      <c r="M1" s="334"/>
    </row>
    <row r="2" spans="1:13" ht="20.25" customHeight="1" thickBot="1" x14ac:dyDescent="0.25">
      <c r="A2" s="494" t="s">
        <v>135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</row>
    <row r="3" spans="1:13" ht="17.100000000000001" customHeight="1" thickBot="1" x14ac:dyDescent="0.25">
      <c r="A3" s="708" t="s">
        <v>176</v>
      </c>
      <c r="B3" s="709"/>
      <c r="C3" s="709"/>
      <c r="D3" s="709"/>
      <c r="E3" s="709"/>
      <c r="F3" s="710"/>
      <c r="G3" s="711">
        <v>2</v>
      </c>
      <c r="H3" s="550"/>
      <c r="I3" s="711">
        <v>4</v>
      </c>
      <c r="J3" s="712"/>
      <c r="K3" s="327"/>
      <c r="L3" s="550">
        <v>10</v>
      </c>
      <c r="M3" s="713"/>
    </row>
    <row r="4" spans="1:13" ht="17.100000000000001" customHeight="1" x14ac:dyDescent="0.2">
      <c r="A4" s="591" t="s">
        <v>178</v>
      </c>
      <c r="B4" s="560"/>
      <c r="C4" s="560"/>
      <c r="D4" s="560"/>
      <c r="E4" s="560"/>
      <c r="F4" s="43" t="s">
        <v>179</v>
      </c>
      <c r="G4" s="591">
        <v>7.0000000000000007E-2</v>
      </c>
      <c r="H4" s="561"/>
      <c r="I4" s="560">
        <v>0.16</v>
      </c>
      <c r="J4" s="560"/>
      <c r="K4" s="314"/>
      <c r="L4" s="559">
        <v>0.46</v>
      </c>
      <c r="M4" s="600"/>
    </row>
    <row r="5" spans="1:13" ht="17.100000000000001" customHeight="1" x14ac:dyDescent="0.2">
      <c r="A5" s="592"/>
      <c r="B5" s="495"/>
      <c r="C5" s="495"/>
      <c r="D5" s="495"/>
      <c r="E5" s="495"/>
      <c r="F5" s="44" t="s">
        <v>180</v>
      </c>
      <c r="G5" s="592">
        <v>1.42</v>
      </c>
      <c r="H5" s="593"/>
      <c r="I5" s="495">
        <v>2</v>
      </c>
      <c r="J5" s="495"/>
      <c r="K5" s="37"/>
      <c r="L5" s="614">
        <v>3</v>
      </c>
      <c r="M5" s="714"/>
    </row>
    <row r="6" spans="1:13" ht="17.100000000000001" customHeight="1" x14ac:dyDescent="0.2">
      <c r="A6" s="706"/>
      <c r="B6" s="602"/>
      <c r="C6" s="602"/>
      <c r="D6" s="602"/>
      <c r="E6" s="602"/>
      <c r="F6" s="41" t="s">
        <v>181</v>
      </c>
      <c r="G6" s="706">
        <v>5.0999999999999996</v>
      </c>
      <c r="H6" s="615"/>
      <c r="I6" s="602">
        <v>7</v>
      </c>
      <c r="J6" s="602"/>
      <c r="K6" s="315"/>
      <c r="L6" s="601">
        <v>10.5</v>
      </c>
      <c r="M6" s="603"/>
    </row>
    <row r="7" spans="1:13" ht="17.100000000000001" customHeight="1" x14ac:dyDescent="0.2">
      <c r="A7" s="707" t="s">
        <v>177</v>
      </c>
      <c r="B7" s="705"/>
      <c r="C7" s="705"/>
      <c r="D7" s="705"/>
      <c r="E7" s="705"/>
      <c r="F7" s="45" t="s">
        <v>179</v>
      </c>
      <c r="G7" s="707" t="s">
        <v>182</v>
      </c>
      <c r="H7" s="611"/>
      <c r="I7" s="705">
        <v>2.1000000000000001E-2</v>
      </c>
      <c r="J7" s="705"/>
      <c r="K7" s="326"/>
      <c r="L7" s="610">
        <v>7.6999999999999999E-2</v>
      </c>
      <c r="M7" s="616"/>
    </row>
    <row r="8" spans="1:13" ht="17.100000000000001" customHeight="1" x14ac:dyDescent="0.2"/>
    <row r="9" spans="1:13" ht="17.100000000000001" customHeight="1" x14ac:dyDescent="0.2"/>
    <row r="10" spans="1:13" ht="17.100000000000001" customHeight="1" x14ac:dyDescent="0.2"/>
    <row r="11" spans="1:13" ht="17.100000000000001" customHeight="1" x14ac:dyDescent="0.2"/>
    <row r="12" spans="1:13" ht="17.100000000000001" customHeight="1" x14ac:dyDescent="0.2"/>
    <row r="13" spans="1:13" ht="17.100000000000001" customHeight="1" x14ac:dyDescent="0.2"/>
    <row r="14" spans="1:13" ht="17.100000000000001" customHeight="1" x14ac:dyDescent="0.2"/>
    <row r="15" spans="1:13" ht="17.100000000000001" customHeight="1" x14ac:dyDescent="0.2"/>
    <row r="16" spans="1:13" ht="17.100000000000001" customHeight="1" x14ac:dyDescent="0.2"/>
    <row r="17" ht="17.100000000000001" customHeight="1" x14ac:dyDescent="0.2"/>
    <row r="18" ht="17.100000000000001" customHeight="1" x14ac:dyDescent="0.2"/>
    <row r="19" ht="17.100000000000001" customHeight="1" x14ac:dyDescent="0.2"/>
    <row r="20" ht="17.100000000000001" customHeight="1" x14ac:dyDescent="0.2"/>
    <row r="21" ht="17.100000000000001" customHeight="1" x14ac:dyDescent="0.2"/>
  </sheetData>
  <mergeCells count="20">
    <mergeCell ref="K1:M1"/>
    <mergeCell ref="L4:M4"/>
    <mergeCell ref="L5:M5"/>
    <mergeCell ref="L6:M6"/>
    <mergeCell ref="L7:M7"/>
    <mergeCell ref="I6:J6"/>
    <mergeCell ref="I7:J7"/>
    <mergeCell ref="A4:E6"/>
    <mergeCell ref="A7:E7"/>
    <mergeCell ref="A2:L2"/>
    <mergeCell ref="A3:F3"/>
    <mergeCell ref="G3:H3"/>
    <mergeCell ref="I3:J3"/>
    <mergeCell ref="L3:M3"/>
    <mergeCell ref="G4:H4"/>
    <mergeCell ref="G5:H5"/>
    <mergeCell ref="G6:H6"/>
    <mergeCell ref="G7:H7"/>
    <mergeCell ref="I4:J4"/>
    <mergeCell ref="I5:J5"/>
  </mergeCells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2">
    <tabColor indexed="15"/>
  </sheetPr>
  <dimension ref="A1:AC57"/>
  <sheetViews>
    <sheetView topLeftCell="L39" workbookViewId="0">
      <selection activeCell="X51" sqref="X51"/>
    </sheetView>
  </sheetViews>
  <sheetFormatPr defaultRowHeight="13.2" x14ac:dyDescent="0.2"/>
  <cols>
    <col min="1" max="20" width="4.109375" customWidth="1"/>
    <col min="21" max="21" width="9.33203125" customWidth="1"/>
  </cols>
  <sheetData>
    <row r="1" spans="1:21" ht="13.8" thickBot="1" x14ac:dyDescent="0.25">
      <c r="R1" s="334" t="s">
        <v>273</v>
      </c>
      <c r="S1" s="334"/>
      <c r="T1" s="334"/>
      <c r="U1" s="334"/>
    </row>
    <row r="2" spans="1:21" ht="31.5" customHeight="1" x14ac:dyDescent="0.2">
      <c r="A2" s="739" t="s">
        <v>132</v>
      </c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0"/>
      <c r="M2" s="740"/>
      <c r="N2" s="740"/>
      <c r="O2" s="740"/>
      <c r="P2" s="740"/>
      <c r="Q2" s="740"/>
      <c r="R2" s="740"/>
      <c r="S2" s="740"/>
      <c r="T2" s="740"/>
      <c r="U2" s="741"/>
    </row>
    <row r="3" spans="1:21" x14ac:dyDescent="0.2">
      <c r="A3" s="7"/>
      <c r="U3" s="5"/>
    </row>
    <row r="4" spans="1:21" x14ac:dyDescent="0.2">
      <c r="A4" s="7"/>
      <c r="U4" s="5"/>
    </row>
    <row r="5" spans="1:21" x14ac:dyDescent="0.2">
      <c r="A5" s="7"/>
      <c r="U5" s="5"/>
    </row>
    <row r="6" spans="1:21" x14ac:dyDescent="0.2">
      <c r="A6" s="7"/>
      <c r="U6" s="5"/>
    </row>
    <row r="7" spans="1:21" x14ac:dyDescent="0.2">
      <c r="A7" s="7"/>
      <c r="U7" s="5"/>
    </row>
    <row r="8" spans="1:21" x14ac:dyDescent="0.2">
      <c r="A8" s="7"/>
      <c r="U8" s="5"/>
    </row>
    <row r="9" spans="1:21" x14ac:dyDescent="0.2">
      <c r="A9" s="7"/>
      <c r="U9" s="5"/>
    </row>
    <row r="10" spans="1:21" x14ac:dyDescent="0.2">
      <c r="A10" s="7"/>
      <c r="U10" s="5"/>
    </row>
    <row r="11" spans="1:21" x14ac:dyDescent="0.2">
      <c r="A11" s="7"/>
      <c r="U11" s="5"/>
    </row>
    <row r="12" spans="1:21" x14ac:dyDescent="0.2">
      <c r="A12" s="7"/>
      <c r="U12" s="5"/>
    </row>
    <row r="13" spans="1:21" x14ac:dyDescent="0.2">
      <c r="A13" s="7"/>
      <c r="U13" s="5"/>
    </row>
    <row r="14" spans="1:21" x14ac:dyDescent="0.2">
      <c r="A14" s="7"/>
      <c r="U14" s="5"/>
    </row>
    <row r="15" spans="1:21" x14ac:dyDescent="0.2">
      <c r="A15" s="7"/>
      <c r="U15" s="5"/>
    </row>
    <row r="16" spans="1:21" x14ac:dyDescent="0.2">
      <c r="A16" s="7"/>
      <c r="U16" s="5"/>
    </row>
    <row r="17" spans="1:21" x14ac:dyDescent="0.2">
      <c r="A17" s="7"/>
      <c r="U17" s="5"/>
    </row>
    <row r="18" spans="1:21" x14ac:dyDescent="0.2">
      <c r="A18" s="7"/>
      <c r="U18" s="5"/>
    </row>
    <row r="19" spans="1:21" x14ac:dyDescent="0.2">
      <c r="A19" s="7"/>
      <c r="U19" s="5"/>
    </row>
    <row r="20" spans="1:21" x14ac:dyDescent="0.2">
      <c r="A20" s="7"/>
      <c r="U20" s="5"/>
    </row>
    <row r="21" spans="1:21" x14ac:dyDescent="0.2">
      <c r="A21" s="7"/>
      <c r="U21" s="5"/>
    </row>
    <row r="22" spans="1:21" x14ac:dyDescent="0.2">
      <c r="A22" s="7"/>
      <c r="U22" s="5"/>
    </row>
    <row r="23" spans="1:21" x14ac:dyDescent="0.2">
      <c r="A23" s="7"/>
      <c r="U23" s="5"/>
    </row>
    <row r="24" spans="1:21" x14ac:dyDescent="0.2">
      <c r="A24" s="7"/>
      <c r="U24" s="5"/>
    </row>
    <row r="25" spans="1:21" x14ac:dyDescent="0.2">
      <c r="A25" s="7"/>
      <c r="U25" s="5"/>
    </row>
    <row r="26" spans="1:21" x14ac:dyDescent="0.2">
      <c r="A26" s="7"/>
      <c r="U26" s="5"/>
    </row>
    <row r="27" spans="1:21" x14ac:dyDescent="0.2">
      <c r="A27" s="7"/>
      <c r="U27" s="5"/>
    </row>
    <row r="28" spans="1:21" x14ac:dyDescent="0.2">
      <c r="A28" s="7"/>
      <c r="U28" s="5"/>
    </row>
    <row r="29" spans="1:21" x14ac:dyDescent="0.2">
      <c r="A29" s="7"/>
      <c r="U29" s="5"/>
    </row>
    <row r="30" spans="1:21" x14ac:dyDescent="0.2">
      <c r="A30" s="7"/>
      <c r="U30" s="5"/>
    </row>
    <row r="31" spans="1:21" x14ac:dyDescent="0.2">
      <c r="A31" s="7"/>
      <c r="U31" s="5"/>
    </row>
    <row r="32" spans="1:21" x14ac:dyDescent="0.2">
      <c r="A32" s="7"/>
      <c r="U32" s="5"/>
    </row>
    <row r="33" spans="1:29" x14ac:dyDescent="0.2">
      <c r="A33" s="7"/>
      <c r="U33" s="5"/>
    </row>
    <row r="34" spans="1:29" x14ac:dyDescent="0.2">
      <c r="A34" s="7"/>
      <c r="U34" s="5"/>
    </row>
    <row r="35" spans="1:29" x14ac:dyDescent="0.2">
      <c r="A35" s="7"/>
      <c r="U35" s="5"/>
    </row>
    <row r="36" spans="1:29" x14ac:dyDescent="0.2">
      <c r="A36" s="7"/>
      <c r="U36" s="5"/>
    </row>
    <row r="37" spans="1:29" x14ac:dyDescent="0.2">
      <c r="A37" s="7"/>
      <c r="U37" s="5"/>
    </row>
    <row r="38" spans="1:29" ht="13.5" customHeight="1" x14ac:dyDescent="0.2">
      <c r="A38" s="7"/>
      <c r="U38" s="5"/>
      <c r="W38" s="719" t="s">
        <v>306</v>
      </c>
      <c r="X38" s="719"/>
      <c r="Y38" s="719"/>
      <c r="Z38" s="719"/>
      <c r="AA38" s="719"/>
      <c r="AB38" s="719"/>
      <c r="AC38" s="719"/>
    </row>
    <row r="39" spans="1:29" ht="17.25" customHeight="1" x14ac:dyDescent="0.2">
      <c r="A39" s="7"/>
      <c r="B39" s="701" t="s">
        <v>277</v>
      </c>
      <c r="C39" s="701"/>
      <c r="D39" s="701"/>
      <c r="E39" s="701"/>
      <c r="F39" s="701"/>
      <c r="G39" s="701"/>
      <c r="H39" s="701"/>
      <c r="I39" s="701"/>
      <c r="J39" s="701"/>
      <c r="K39" s="701"/>
      <c r="L39" s="701"/>
      <c r="M39" s="701"/>
      <c r="U39" s="5"/>
      <c r="W39" s="719"/>
      <c r="X39" s="719"/>
      <c r="Y39" s="719"/>
      <c r="Z39" s="719"/>
      <c r="AA39" s="719"/>
      <c r="AB39" s="719"/>
      <c r="AC39" s="719"/>
    </row>
    <row r="40" spans="1:29" ht="5.25" customHeight="1" thickBot="1" x14ac:dyDescent="0.25">
      <c r="A40" s="7"/>
      <c r="U40" s="5"/>
    </row>
    <row r="41" spans="1:29" ht="13.8" thickBot="1" x14ac:dyDescent="0.25">
      <c r="A41" s="7"/>
      <c r="B41" s="742" t="s">
        <v>274</v>
      </c>
      <c r="C41" s="743"/>
      <c r="D41" s="743"/>
      <c r="E41" s="744"/>
      <c r="F41" s="505" t="s">
        <v>489</v>
      </c>
      <c r="G41" s="505"/>
      <c r="H41" s="505" t="s">
        <v>490</v>
      </c>
      <c r="I41" s="505"/>
      <c r="J41" s="505" t="s">
        <v>416</v>
      </c>
      <c r="K41" s="505"/>
      <c r="L41" s="505" t="s">
        <v>417</v>
      </c>
      <c r="M41" s="506"/>
      <c r="U41" s="5"/>
    </row>
    <row r="42" spans="1:29" x14ac:dyDescent="0.2">
      <c r="A42" s="7"/>
      <c r="B42" s="745"/>
      <c r="C42" s="746"/>
      <c r="D42" s="746"/>
      <c r="E42" s="747"/>
      <c r="F42" s="574"/>
      <c r="G42" s="574"/>
      <c r="H42" s="574"/>
      <c r="I42" s="574"/>
      <c r="J42" s="574"/>
      <c r="K42" s="574"/>
      <c r="L42" s="574"/>
      <c r="M42" s="646"/>
      <c r="U42" s="5"/>
      <c r="W42" s="720" t="s">
        <v>307</v>
      </c>
      <c r="X42" s="721"/>
      <c r="Y42" s="721"/>
      <c r="Z42" s="721"/>
      <c r="AA42" s="722"/>
    </row>
    <row r="43" spans="1:29" x14ac:dyDescent="0.2">
      <c r="A43" s="7"/>
      <c r="B43" s="716" t="s">
        <v>275</v>
      </c>
      <c r="C43" s="574"/>
      <c r="D43" s="574"/>
      <c r="E43" s="574"/>
      <c r="F43" s="733">
        <v>50.3</v>
      </c>
      <c r="G43" s="733"/>
      <c r="H43" s="733">
        <v>74.2</v>
      </c>
      <c r="I43" s="733"/>
      <c r="J43" s="728">
        <v>57</v>
      </c>
      <c r="K43" s="728"/>
      <c r="L43" s="728">
        <v>33</v>
      </c>
      <c r="M43" s="729"/>
      <c r="U43" s="5"/>
      <c r="W43" s="723" t="s">
        <v>308</v>
      </c>
      <c r="X43" s="334"/>
      <c r="Y43" s="334"/>
      <c r="Z43" s="334"/>
      <c r="AA43" s="724"/>
    </row>
    <row r="44" spans="1:29" ht="13.8" thickBot="1" x14ac:dyDescent="0.25">
      <c r="A44" s="7"/>
      <c r="B44" s="716"/>
      <c r="C44" s="574"/>
      <c r="D44" s="574"/>
      <c r="E44" s="574"/>
      <c r="F44" s="733"/>
      <c r="G44" s="733"/>
      <c r="H44" s="733"/>
      <c r="I44" s="733"/>
      <c r="J44" s="728"/>
      <c r="K44" s="728"/>
      <c r="L44" s="728"/>
      <c r="M44" s="729"/>
      <c r="U44" s="5"/>
      <c r="W44" s="725" t="s">
        <v>309</v>
      </c>
      <c r="X44" s="726"/>
      <c r="Y44" s="726"/>
      <c r="Z44" s="726"/>
      <c r="AA44" s="727"/>
    </row>
    <row r="45" spans="1:29" ht="13.8" thickBot="1" x14ac:dyDescent="0.25">
      <c r="A45" s="7"/>
      <c r="B45" s="716" t="s">
        <v>276</v>
      </c>
      <c r="C45" s="574"/>
      <c r="D45" s="574"/>
      <c r="E45" s="574"/>
      <c r="F45" s="733">
        <v>-78.400000000000006</v>
      </c>
      <c r="G45" s="733"/>
      <c r="H45" s="733">
        <v>11.2</v>
      </c>
      <c r="I45" s="733"/>
      <c r="J45" s="733">
        <v>70.900000000000006</v>
      </c>
      <c r="K45" s="733"/>
      <c r="L45" s="733">
        <v>92.3</v>
      </c>
      <c r="M45" s="737"/>
      <c r="U45" s="5"/>
      <c r="W45" s="334"/>
      <c r="X45" s="334"/>
      <c r="Y45" s="334"/>
      <c r="Z45" s="334"/>
      <c r="AA45" s="334"/>
    </row>
    <row r="46" spans="1:29" ht="13.8" thickBot="1" x14ac:dyDescent="0.25">
      <c r="A46" s="7"/>
      <c r="B46" s="730"/>
      <c r="C46" s="507"/>
      <c r="D46" s="507"/>
      <c r="E46" s="507"/>
      <c r="F46" s="734"/>
      <c r="G46" s="734"/>
      <c r="H46" s="734"/>
      <c r="I46" s="734"/>
      <c r="J46" s="734"/>
      <c r="K46" s="734"/>
      <c r="L46" s="734"/>
      <c r="M46" s="738"/>
      <c r="U46" s="5"/>
      <c r="W46" s="262"/>
      <c r="X46" s="567" t="s">
        <v>221</v>
      </c>
      <c r="Y46" s="717"/>
    </row>
    <row r="47" spans="1:29" ht="13.8" thickBot="1" x14ac:dyDescent="0.25">
      <c r="A47" s="7"/>
      <c r="U47" s="5"/>
      <c r="W47" s="268"/>
      <c r="X47" s="569" t="s">
        <v>222</v>
      </c>
      <c r="Y47" s="718"/>
    </row>
    <row r="48" spans="1:29" x14ac:dyDescent="0.2">
      <c r="A48" s="7"/>
      <c r="U48" s="5"/>
    </row>
    <row r="49" spans="1:21" ht="17.25" customHeight="1" x14ac:dyDescent="0.2">
      <c r="A49" s="7"/>
      <c r="B49" s="334" t="s">
        <v>278</v>
      </c>
      <c r="C49" s="334"/>
      <c r="D49" s="334"/>
      <c r="E49" s="334"/>
      <c r="F49" s="334"/>
      <c r="G49" s="334"/>
      <c r="H49" s="334"/>
      <c r="I49" s="334"/>
      <c r="J49" s="334"/>
      <c r="K49" s="334"/>
      <c r="L49" s="334"/>
      <c r="M49" s="334"/>
      <c r="U49" s="5"/>
    </row>
    <row r="50" spans="1:21" ht="8.25" customHeight="1" thickBot="1" x14ac:dyDescent="0.25">
      <c r="A50" s="7"/>
      <c r="U50" s="5"/>
    </row>
    <row r="51" spans="1:21" x14ac:dyDescent="0.2">
      <c r="A51" s="7"/>
      <c r="B51" s="715" t="s">
        <v>279</v>
      </c>
      <c r="C51" s="505"/>
      <c r="D51" s="505"/>
      <c r="E51" s="505"/>
      <c r="F51" s="505" t="s">
        <v>280</v>
      </c>
      <c r="G51" s="505"/>
      <c r="H51" s="505" t="s">
        <v>281</v>
      </c>
      <c r="I51" s="505"/>
      <c r="J51" s="505" t="s">
        <v>282</v>
      </c>
      <c r="K51" s="505"/>
      <c r="L51" s="505" t="s">
        <v>283</v>
      </c>
      <c r="M51" s="506"/>
      <c r="U51" s="5"/>
    </row>
    <row r="52" spans="1:21" x14ac:dyDescent="0.2">
      <c r="A52" s="7"/>
      <c r="B52" s="716"/>
      <c r="C52" s="574"/>
      <c r="D52" s="574"/>
      <c r="E52" s="574"/>
      <c r="F52" s="574"/>
      <c r="G52" s="574"/>
      <c r="H52" s="574"/>
      <c r="I52" s="574"/>
      <c r="J52" s="574"/>
      <c r="K52" s="574"/>
      <c r="L52" s="574"/>
      <c r="M52" s="646"/>
      <c r="U52" s="5"/>
    </row>
    <row r="53" spans="1:21" x14ac:dyDescent="0.2">
      <c r="A53" s="7"/>
      <c r="B53" s="716" t="s">
        <v>284</v>
      </c>
      <c r="C53" s="574"/>
      <c r="D53" s="574"/>
      <c r="E53" s="574"/>
      <c r="F53" s="731">
        <f>J53+180</f>
        <v>185</v>
      </c>
      <c r="G53" s="731"/>
      <c r="H53" s="731">
        <f>J53-90</f>
        <v>-85</v>
      </c>
      <c r="I53" s="731"/>
      <c r="J53" s="733">
        <v>5</v>
      </c>
      <c r="K53" s="733"/>
      <c r="L53" s="731">
        <f>J53+90</f>
        <v>95</v>
      </c>
      <c r="M53" s="735"/>
      <c r="U53" s="5"/>
    </row>
    <row r="54" spans="1:21" ht="13.8" thickBot="1" x14ac:dyDescent="0.25">
      <c r="A54" s="7"/>
      <c r="B54" s="730"/>
      <c r="C54" s="507"/>
      <c r="D54" s="507"/>
      <c r="E54" s="507"/>
      <c r="F54" s="732"/>
      <c r="G54" s="732"/>
      <c r="H54" s="732"/>
      <c r="I54" s="732"/>
      <c r="J54" s="734"/>
      <c r="K54" s="734"/>
      <c r="L54" s="732"/>
      <c r="M54" s="736"/>
      <c r="U54" s="5"/>
    </row>
    <row r="55" spans="1:21" x14ac:dyDescent="0.2">
      <c r="A55" s="7"/>
      <c r="U55" s="5"/>
    </row>
    <row r="56" spans="1:21" x14ac:dyDescent="0.2">
      <c r="A56" s="7"/>
      <c r="U56" s="5"/>
    </row>
    <row r="57" spans="1:21" ht="13.8" thickBot="1" x14ac:dyDescent="0.25">
      <c r="A57" s="8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2"/>
    </row>
  </sheetData>
  <mergeCells count="36">
    <mergeCell ref="R1:U1"/>
    <mergeCell ref="A2:U2"/>
    <mergeCell ref="B41:E42"/>
    <mergeCell ref="F41:G42"/>
    <mergeCell ref="H41:I42"/>
    <mergeCell ref="J41:K42"/>
    <mergeCell ref="L41:M42"/>
    <mergeCell ref="B39:M39"/>
    <mergeCell ref="J43:K44"/>
    <mergeCell ref="L43:M44"/>
    <mergeCell ref="B53:E54"/>
    <mergeCell ref="F53:G54"/>
    <mergeCell ref="H53:I54"/>
    <mergeCell ref="J53:K54"/>
    <mergeCell ref="L53:M54"/>
    <mergeCell ref="J45:K46"/>
    <mergeCell ref="L45:M46"/>
    <mergeCell ref="J51:K52"/>
    <mergeCell ref="B43:E44"/>
    <mergeCell ref="B45:E46"/>
    <mergeCell ref="F43:G44"/>
    <mergeCell ref="H43:I44"/>
    <mergeCell ref="F45:G46"/>
    <mergeCell ref="H45:I46"/>
    <mergeCell ref="W38:AC39"/>
    <mergeCell ref="W42:AA42"/>
    <mergeCell ref="W43:AA43"/>
    <mergeCell ref="W44:AA44"/>
    <mergeCell ref="W45:AA45"/>
    <mergeCell ref="B51:E52"/>
    <mergeCell ref="F51:G52"/>
    <mergeCell ref="H51:I52"/>
    <mergeCell ref="L51:M52"/>
    <mergeCell ref="X46:Y46"/>
    <mergeCell ref="X47:Y47"/>
    <mergeCell ref="B49:M49"/>
  </mergeCells>
  <phoneticPr fontId="3"/>
  <pageMargins left="0.75" right="0.31" top="0.7" bottom="0.6" header="0.51200000000000001" footer="0.51200000000000001"/>
  <pageSetup paperSize="9" orientation="portrait" horizontalDpi="400" verticalDpi="4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4337" r:id="rId4">
          <objectPr defaultSize="0" autoPict="0" r:id="rId5">
            <anchor moveWithCells="1">
              <from>
                <xdr:col>1</xdr:col>
                <xdr:colOff>68580</xdr:colOff>
                <xdr:row>3</xdr:row>
                <xdr:rowOff>0</xdr:rowOff>
              </from>
              <to>
                <xdr:col>20</xdr:col>
                <xdr:colOff>266700</xdr:colOff>
                <xdr:row>36</xdr:row>
                <xdr:rowOff>83820</xdr:rowOff>
              </to>
            </anchor>
          </objectPr>
        </oleObject>
      </mc:Choice>
      <mc:Fallback>
        <oleObject progId="JWB32.Document" shapeId="14337" r:id="rId4"/>
      </mc:Fallback>
    </mc:AlternateContent>
    <mc:AlternateContent xmlns:mc="http://schemas.openxmlformats.org/markup-compatibility/2006">
      <mc:Choice Requires="x14">
        <oleObject progId="JWB32.Document" shapeId="14338" r:id="rId6">
          <objectPr defaultSize="0" r:id="rId7">
            <anchor moveWithCells="1">
              <from>
                <xdr:col>22</xdr:col>
                <xdr:colOff>198120</xdr:colOff>
                <xdr:row>2</xdr:row>
                <xdr:rowOff>7620</xdr:rowOff>
              </from>
              <to>
                <xdr:col>29</xdr:col>
                <xdr:colOff>228600</xdr:colOff>
                <xdr:row>34</xdr:row>
                <xdr:rowOff>30480</xdr:rowOff>
              </to>
            </anchor>
          </objectPr>
        </oleObject>
      </mc:Choice>
      <mc:Fallback>
        <oleObject progId="JWB32.Document" shapeId="14338" r:id="rId6"/>
      </mc:Fallback>
    </mc:AlternateContent>
    <mc:AlternateContent xmlns:mc="http://schemas.openxmlformats.org/markup-compatibility/2006">
      <mc:Choice Requires="x14">
        <oleObject progId="JWB32.Document" shapeId="14344" r:id="rId8">
          <objectPr defaultSize="0" r:id="rId9">
            <anchor moveWithCells="1">
              <from>
                <xdr:col>22</xdr:col>
                <xdr:colOff>228600</xdr:colOff>
                <xdr:row>73</xdr:row>
                <xdr:rowOff>38100</xdr:rowOff>
              </from>
              <to>
                <xdr:col>29</xdr:col>
                <xdr:colOff>464820</xdr:colOff>
                <xdr:row>104</xdr:row>
                <xdr:rowOff>68580</xdr:rowOff>
              </to>
            </anchor>
          </objectPr>
        </oleObject>
      </mc:Choice>
      <mc:Fallback>
        <oleObject progId="JWB32.Document" shapeId="14344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その他の有用なソフト</vt:lpstr>
      <vt:lpstr>表1</vt:lpstr>
      <vt:lpstr>表2</vt:lpstr>
      <vt:lpstr>表3</vt:lpstr>
      <vt:lpstr>表4</vt:lpstr>
      <vt:lpstr>表5</vt:lpstr>
      <vt:lpstr>表6</vt:lpstr>
      <vt:lpstr>表7</vt:lpstr>
      <vt:lpstr>①建物方位</vt:lpstr>
      <vt:lpstr>②-1室条件</vt:lpstr>
      <vt:lpstr>②-2室条件</vt:lpstr>
      <vt:lpstr>③熱通過率</vt:lpstr>
      <vt:lpstr>④構造負荷条件</vt:lpstr>
      <vt:lpstr>⑤各室負荷</vt:lpstr>
      <vt:lpstr>0000</vt:lpstr>
      <vt:lpstr>0000000000000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松井用</dc:creator>
  <cp:lastModifiedBy>user</cp:lastModifiedBy>
  <cp:lastPrinted>2010-09-07T07:17:22Z</cp:lastPrinted>
  <dcterms:created xsi:type="dcterms:W3CDTF">2001-02-06T01:49:29Z</dcterms:created>
  <dcterms:modified xsi:type="dcterms:W3CDTF">2025-07-20T23:20:40Z</dcterms:modified>
</cp:coreProperties>
</file>