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8_{47831117-9CEE-40AB-923F-542D9EDF0E2F}"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3" i="4" l="1"/>
  <c r="H52" i="4"/>
  <c r="H46" i="4"/>
  <c r="H40" i="4"/>
  <c r="H35" i="4"/>
  <c r="H34" i="4"/>
  <c r="H33" i="4"/>
  <c r="H32" i="4"/>
  <c r="H31" i="4"/>
  <c r="H30" i="4"/>
  <c r="H29" i="4"/>
  <c r="H28" i="4"/>
  <c r="H27" i="4"/>
  <c r="H26" i="4"/>
  <c r="H25" i="4"/>
  <c r="H24" i="4"/>
  <c r="H23" i="4"/>
  <c r="H22" i="4"/>
  <c r="H21" i="4"/>
  <c r="H20" i="4"/>
  <c r="H19" i="4"/>
  <c r="H18" i="4"/>
  <c r="H16" i="4"/>
  <c r="H15" i="4"/>
  <c r="H9" i="4"/>
  <c r="H5" i="4"/>
  <c r="H11" i="4"/>
  <c r="H17" i="4"/>
  <c r="H8" i="4"/>
  <c r="P6" i="4"/>
  <c r="P7" i="4"/>
  <c r="P8" i="4"/>
  <c r="P9" i="4"/>
  <c r="P10" i="4"/>
  <c r="P11" i="4"/>
  <c r="P12" i="4"/>
  <c r="P13" i="4"/>
  <c r="P14" i="4"/>
  <c r="P15" i="4"/>
  <c r="P16" i="4"/>
  <c r="P5" i="4"/>
  <c r="O6" i="4"/>
  <c r="O7" i="4"/>
  <c r="O8" i="4"/>
  <c r="O9" i="4"/>
  <c r="O10" i="4"/>
  <c r="O11" i="4"/>
  <c r="O12" i="4"/>
  <c r="O13" i="4"/>
  <c r="O14" i="4"/>
  <c r="O15" i="4"/>
  <c r="O16" i="4"/>
  <c r="O5" i="4"/>
  <c r="D33" i="4"/>
  <c r="C33" i="4"/>
  <c r="H7" i="4"/>
  <c r="H14" i="4"/>
  <c r="H36" i="4"/>
  <c r="H37" i="4"/>
  <c r="H38" i="4"/>
  <c r="H39" i="4"/>
  <c r="H43" i="4"/>
  <c r="H44" i="4"/>
  <c r="H45" i="4"/>
  <c r="H47" i="4"/>
  <c r="H48" i="4"/>
  <c r="H50" i="4"/>
  <c r="H51" i="4"/>
  <c r="H54" i="4"/>
  <c r="H55" i="4"/>
  <c r="H6" i="4"/>
  <c r="K29" i="4"/>
  <c r="J29" i="4"/>
  <c r="J41" i="4" s="1"/>
  <c r="V73" i="1"/>
  <c r="U73" i="1"/>
  <c r="T73" i="1"/>
  <c r="S73" i="1"/>
  <c r="C66" i="1"/>
  <c r="J80" i="2"/>
  <c r="I80" i="2"/>
  <c r="H80" i="2"/>
  <c r="G80" i="2"/>
  <c r="C66" i="2"/>
  <c r="B66" i="2"/>
  <c r="H80" i="1"/>
  <c r="G80" i="1"/>
  <c r="J80" i="1"/>
  <c r="I80" i="1"/>
  <c r="B66" i="1"/>
  <c r="H49" i="4" l="1"/>
  <c r="O18" i="4"/>
  <c r="P18" i="4"/>
  <c r="H56" i="4"/>
  <c r="H10" i="4"/>
  <c r="H12" i="4" s="1"/>
  <c r="H13" i="4" s="1"/>
  <c r="H41" i="4"/>
  <c r="G82" i="2"/>
  <c r="G82" i="1"/>
  <c r="H42" i="4" l="1"/>
  <c r="H58" i="4" s="1"/>
  <c r="H62" i="4" s="1"/>
</calcChain>
</file>

<file path=xl/sharedStrings.xml><?xml version="1.0" encoding="utf-8"?>
<sst xmlns="http://schemas.openxmlformats.org/spreadsheetml/2006/main" count="611" uniqueCount="450">
  <si>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</si>
  <si>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</si>
  <si>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</si>
  <si>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</si>
  <si>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</si>
  <si>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</si>
  <si>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</si>
  <si>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</si>
  <si>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受取手形</t>
    <rPh sb="0" eb="4">
      <t>ウケトリテガタ</t>
    </rPh>
    <phoneticPr fontId="1"/>
  </si>
  <si>
    <t>貸付金</t>
    <rPh sb="0" eb="3">
      <t>カシツケキン</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</si>
  <si>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</si>
  <si>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</si>
  <si>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</si>
  <si>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建物</t>
    <rPh sb="0" eb="2">
      <t>タテモノ</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</si>
  <si>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</si>
  <si>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</si>
  <si>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</si>
  <si>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</si>
  <si>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</si>
  <si>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</si>
  <si>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</si>
  <si>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</si>
  <si>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</si>
  <si>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</si>
  <si>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</si>
  <si>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</si>
  <si>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</si>
  <si>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</si>
  <si>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</si>
  <si>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</si>
  <si>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</si>
  <si>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</si>
  <si>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</si>
  <si>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</si>
  <si>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</si>
  <si>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</si>
  <si>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</si>
  <si>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</si>
  <si>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借受金</t>
    <rPh sb="0" eb="3">
      <t>カリウケキン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</si>
  <si>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</si>
  <si>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</si>
  <si>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</si>
  <si>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売上</t>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</si>
  <si>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</si>
  <si>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</si>
  <si>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</si>
  <si>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</si>
  <si>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</si>
  <si>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</si>
  <si>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</si>
  <si>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</si>
  <si>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</si>
  <si>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</si>
  <si>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</si>
  <si>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</si>
  <si>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「資産」にあたる繰越商品の差額は貸借対照表の借方</t>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</si>
  <si>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</si>
  <si>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</si>
  <si>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</si>
  <si>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</si>
  <si>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</si>
  <si>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</si>
  <si>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残高０円未払消費税で処理</t>
    <rPh sb="0" eb="2">
      <t>ザンダカ</t>
    </rPh>
    <rPh sb="3" eb="4">
      <t>エン</t>
    </rPh>
    <rPh sb="4" eb="6">
      <t>ミバライ</t>
    </rPh>
    <rPh sb="6" eb="9">
      <t>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</si>
  <si>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</si>
  <si>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</si>
  <si>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</si>
  <si>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元入金</t>
    <rPh sb="0" eb="3">
      <t>モトニュウキン</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</si>
  <si>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</si>
  <si>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</si>
  <si>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</si>
  <si>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</si>
  <si>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</si>
  <si>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</si>
  <si>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</si>
  <si>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残高勘定科目用　グループ化決定金額（クエリ精算表決算書のコピー）</t>
    <rPh sb="0" eb="7">
      <t>ザンダカカンジョウカモクヨウ</t>
    </rPh>
    <rPh sb="12" eb="13">
      <t>カ</t>
    </rPh>
    <rPh sb="13" eb="17">
      <t>ケッテイキンガク</t>
    </rPh>
    <rPh sb="21" eb="23">
      <t>セイサン</t>
    </rPh>
    <rPh sb="23" eb="24">
      <t>ヒョウ</t>
    </rPh>
    <rPh sb="24" eb="27">
      <t>ケッサンショ</t>
    </rPh>
    <phoneticPr fontId="1"/>
  </si>
  <si>
    <t>相手勘定科目グループ負債</t>
    <rPh sb="0" eb="2">
      <t>アイテ</t>
    </rPh>
    <rPh sb="2" eb="6">
      <t>カンジョウカモク</t>
    </rPh>
    <rPh sb="10" eb="12">
      <t>フサイ</t>
    </rPh>
    <phoneticPr fontId="1"/>
  </si>
  <si>
    <t>資産減少</t>
    <rPh sb="0" eb="2">
      <t>シサン</t>
    </rPh>
    <rPh sb="2" eb="4">
      <t>ゲンショウ</t>
    </rPh>
    <phoneticPr fontId="1"/>
  </si>
  <si>
    <t>資産増加</t>
    <rPh sb="0" eb="4">
      <t>シサンゾウカ</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</si>
  <si>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</si>
  <si>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</si>
  <si>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</si>
  <si>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</si>
  <si>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,'未払い法人税等','短期借入金','事業主借','前年度繰越金（負債）')"</t>
  </si>
  <si>
    <t>,'未払い法人税等','短期借入金','事業主借','前年度繰越金（負債）') "</t>
    <phoneticPr fontId="1"/>
  </si>
  <si>
    <t>未払い法人税等','短期借入金','事業主借','前年度繰越金（負債）') "</t>
  </si>
  <si>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IN ('支払手形', '買掛金','未払金','未払費用','前受金','預り金','仮受金','未払消費税等'</t>
    </r>
    <phoneticPr fontId="1"/>
  </si>
  <si>
    <r>
      <t>mySQL = mySQL &amp; " And 購買要求.</t>
    </r>
    <r>
      <rPr>
        <b/>
        <sz val="11"/>
        <color theme="1"/>
        <rFont val="游ゴシック"/>
        <family val="3"/>
        <charset val="128"/>
        <scheme val="minor"/>
      </rPr>
      <t>残高勘定科目用</t>
    </r>
    <r>
      <rPr>
        <sz val="11"/>
        <color theme="1"/>
        <rFont val="游ゴシック"/>
        <family val="2"/>
        <charset val="128"/>
        <scheme val="minor"/>
      </rPr>
      <t xml:space="preserve"> IN('支払手形', '</t>
    </r>
    <r>
      <rPr>
        <b/>
        <sz val="11"/>
        <color theme="1"/>
        <rFont val="游ゴシック"/>
        <family val="3"/>
        <charset val="128"/>
        <scheme val="minor"/>
      </rPr>
      <t>買掛金</t>
    </r>
    <r>
      <rPr>
        <sz val="11"/>
        <color theme="1"/>
        <rFont val="游ゴシック"/>
        <family val="2"/>
        <charset val="128"/>
        <scheme val="minor"/>
      </rPr>
      <t>','未払金','未払費用','前受金','預り金','仮受金','未払消費税等','</t>
    </r>
    <phoneticPr fontId="1"/>
  </si>
  <si>
    <t>5のボタン</t>
    <phoneticPr fontId="1"/>
  </si>
  <si>
    <t>1のボタン</t>
    <phoneticPr fontId="1"/>
  </si>
  <si>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not IN ('支払手形', '買掛金','未払金','未払費用','前受金','預り金','仮受金','未払消費税等'</t>
    </r>
    <phoneticPr fontId="1"/>
  </si>
  <si>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IN('資本金', '利益剰余金','繰越利益剰余金','その他有価証券評価差額金','新株予約権','元入金') "</t>
    </r>
    <phoneticPr fontId="1"/>
  </si>
  <si>
    <r>
      <t>mySQL = mySQL &amp; " And 購買要求.</t>
    </r>
    <r>
      <rPr>
        <b/>
        <sz val="11"/>
        <color theme="1"/>
        <rFont val="游ゴシック"/>
        <family val="3"/>
        <charset val="128"/>
        <scheme val="minor"/>
      </rPr>
      <t>残高勘定科目用</t>
    </r>
    <r>
      <rPr>
        <sz val="11"/>
        <color theme="1"/>
        <rFont val="游ゴシック"/>
        <family val="2"/>
        <charset val="128"/>
        <scheme val="minor"/>
      </rPr>
      <t xml:space="preserve"> IN ('現金', '普通預金','当座預金','定期預金','定期積金','受取手形','売掛金','商品・製品'・・・）</t>
    </r>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</si>
  <si>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</si>
  <si>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</si>
  <si>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</si>
  <si>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</si>
  <si>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</si>
  <si>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</si>
  <si>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</si>
  <si>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</si>
  <si>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t>ボタン番号</t>
    <rPh sb="3" eb="5">
      <t>バンゴウ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</si>
  <si>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</si>
  <si>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</si>
  <si>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</si>
  <si>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資本</t>
    <rPh sb="0" eb="2">
      <t>シホン</t>
    </rPh>
    <phoneticPr fontId="1"/>
  </si>
  <si>
    <t>繰越利益剰余金</t>
    <rPh sb="0" eb="7">
      <t>クリコシリエキジョウヨキン</t>
    </rPh>
    <phoneticPr fontId="1"/>
  </si>
  <si>
    <t>6のボタン</t>
    <phoneticPr fontId="1"/>
  </si>
  <si>
    <t>4のボタン</t>
    <phoneticPr fontId="1"/>
  </si>
  <si>
    <t>3のボタン</t>
    <phoneticPr fontId="1"/>
  </si>
  <si>
    <t>2のボタン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</si>
  <si>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</si>
  <si>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</si>
  <si>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</si>
  <si>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</si>
  <si>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</si>
  <si>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</si>
  <si>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</si>
  <si>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</si>
  <si>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</si>
  <si>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</si>
  <si>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</si>
  <si>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</si>
  <si>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借入金（負債）　　　資産増でA231010ー05見積書のフォーム　</t>
    <rPh sb="0" eb="3">
      <t>シャクニュウキン</t>
    </rPh>
    <rPh sb="4" eb="6">
      <t>フサイ</t>
    </rPh>
    <rPh sb="10" eb="12">
      <t>シサン</t>
    </rPh>
    <rPh sb="12" eb="13">
      <t>ゾウ</t>
    </rPh>
    <rPh sb="24" eb="27">
      <t>ミツモリショ</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</si>
  <si>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</si>
  <si>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</si>
  <si>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</si>
  <si>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</si>
  <si>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</si>
  <si>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</si>
  <si>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</si>
  <si>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</si>
  <si>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</si>
  <si>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</si>
  <si>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</si>
  <si>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</si>
  <si>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</si>
  <si>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r>
      <rPr>
        <sz val="11"/>
        <color rgb="FF333333"/>
        <rFont val="游ゴシック Medium"/>
        <family val="3"/>
        <charset val="128"/>
      </rPr>
      <t>商品を納品する前に、</t>
    </r>
    <r>
      <rPr>
        <sz val="12"/>
        <color rgb="FF333333"/>
        <rFont val="游ゴシック Medium"/>
        <family val="3"/>
        <charset val="128"/>
      </rPr>
      <t>代金の一部または全額を受け取ることがあります</t>
    </r>
    <phoneticPr fontId="1"/>
  </si>
  <si>
    <r>
      <rPr>
        <sz val="11"/>
        <color rgb="FF2D344B"/>
        <rFont val="ＭＳ ゴシック"/>
        <family val="3"/>
        <charset val="128"/>
      </rPr>
      <t>商品</t>
    </r>
    <r>
      <rPr>
        <sz val="11"/>
        <color rgb="FF2D344B"/>
        <rFont val="Arial"/>
        <family val="2"/>
      </rPr>
      <t>33,000</t>
    </r>
    <r>
      <rPr>
        <sz val="11"/>
        <color rgb="FF2D344B"/>
        <rFont val="ＭＳ Ｐゴシック"/>
        <family val="2"/>
        <charset val="128"/>
      </rPr>
      <t>円</t>
    </r>
    <r>
      <rPr>
        <sz val="11"/>
        <color rgb="FF2D344B"/>
        <rFont val="ＭＳ ゴシック"/>
        <family val="3"/>
        <charset val="128"/>
      </rPr>
      <t>をこれから納品する」という買主との合意のもとで、内金として</t>
    </r>
    <r>
      <rPr>
        <sz val="11"/>
        <color rgb="FF2D344B"/>
        <rFont val="Arial"/>
        <family val="2"/>
      </rPr>
      <t>3,000</t>
    </r>
    <r>
      <rPr>
        <sz val="11"/>
        <color rgb="FF2D344B"/>
        <rFont val="ＭＳ ゴシック"/>
        <family val="3"/>
        <charset val="128"/>
      </rPr>
      <t>円を受け取ったときの仕訳は以下の通りです</t>
    </r>
    <r>
      <rPr>
        <sz val="12"/>
        <color rgb="FF2D344B"/>
        <rFont val="ＭＳ ゴシック"/>
        <family val="3"/>
        <charset val="128"/>
      </rPr>
      <t>。</t>
    </r>
    <rPh sb="8" eb="9">
      <t>エン</t>
    </rPh>
    <phoneticPr fontId="1"/>
  </si>
  <si>
    <t>33,000円の売上に対する売掛金の入金30,000が確認できた場合の仕訳は以下の通りです。</t>
    <rPh sb="6" eb="7">
      <t>エン</t>
    </rPh>
    <phoneticPr fontId="1"/>
  </si>
  <si>
    <t>例Access入力フォーム確認</t>
    <rPh sb="0" eb="1">
      <t>レイ</t>
    </rPh>
    <rPh sb="7" eb="9">
      <t>ニュウリョク</t>
    </rPh>
    <rPh sb="13" eb="15">
      <t>カクニン</t>
    </rPh>
    <phoneticPr fontId="1"/>
  </si>
  <si>
    <t>例Access入力フォーム入力して見てください</t>
    <rPh sb="13" eb="15">
      <t>ニュウリョク</t>
    </rPh>
    <rPh sb="17" eb="18">
      <t>ミ</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</si>
  <si>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</si>
  <si>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</si>
  <si>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</si>
  <si>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</si>
  <si>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</si>
  <si>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</si>
  <si>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</si>
  <si>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</si>
  <si>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</si>
  <si>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</si>
  <si>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</si>
  <si>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</si>
  <si>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</si>
  <si>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0" eb="3">
      <t>ミバライキン</t>
    </rPh>
    <rPh sb="4" eb="6">
      <t>フサイ</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</si>
  <si>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</si>
  <si>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</si>
  <si>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</si>
  <si>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支払手形', '買掛金','未払金','未払費用','前受金','預り金','仮受金','未払消費税等','未払い法人税等','短期借入金','事業主借','前年度繰越金（負債</t>
    <phoneticPr fontId="1"/>
  </si>
  <si>
    <t>資産</t>
    <rPh sb="0" eb="2">
      <t>シサン</t>
    </rPh>
    <phoneticPr fontId="1"/>
  </si>
  <si>
    <t>現金', '普通預金','当座預金','定期預金','定期積金','受取手形','売掛金','商品・製品','貯蔵品','前渡金','前払費用','未収入金','立替金','仮払金','仮払消費税','事業主貸'</t>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</si>
  <si>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</si>
  <si>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</si>
  <si>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</si>
  <si>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</si>
  <si>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</si>
  <si>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0" eb="4">
      <t>キグビヒン</t>
    </rPh>
    <rPh sb="5" eb="9">
      <t>コテイシサン</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</si>
  <si>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</si>
  <si>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</si>
  <si>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</si>
  <si>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</si>
  <si>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</si>
  <si>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</si>
  <si>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</si>
  <si>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</si>
  <si>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</si>
  <si>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</si>
  <si>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精算表試算表では０円で減価償却累計額を使う</t>
    <rPh sb="0" eb="3">
      <t>セイサンヒョウ</t>
    </rPh>
    <rPh sb="3" eb="6">
      <t>シサンヒョウ</t>
    </rPh>
    <rPh sb="9" eb="10">
      <t>エン</t>
    </rPh>
    <rPh sb="11" eb="18">
      <t>ゲンカショウキャクルイケイガク</t>
    </rPh>
    <rPh sb="19" eb="20">
      <t>ツカ</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</si>
  <si>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</si>
  <si>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</si>
  <si>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</si>
  <si>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仮払金（資産）1,000</t>
    <rPh sb="0" eb="3">
      <t>カリバライキン</t>
    </rPh>
    <rPh sb="4" eb="6">
      <t>シサン</t>
    </rPh>
    <phoneticPr fontId="1"/>
  </si>
  <si>
    <t>資産の減少（現預金）1,000</t>
    <phoneticPr fontId="1"/>
  </si>
  <si>
    <t>旅費交通費900</t>
    <rPh sb="0" eb="5">
      <t>リョヒコウツウヒ</t>
    </rPh>
    <phoneticPr fontId="1"/>
  </si>
  <si>
    <t>資産の減少（現預金）900</t>
    <rPh sb="0" eb="2">
      <t>シサン</t>
    </rPh>
    <rPh sb="3" eb="5">
      <t>ゲンショウ</t>
    </rPh>
    <rPh sb="6" eb="7">
      <t>ゲン</t>
    </rPh>
    <rPh sb="7" eb="9">
      <t>ヨキン</t>
    </rPh>
    <phoneticPr fontId="1"/>
  </si>
  <si>
    <t>精算表試算表　借方±０円　詳細は残す</t>
    <rPh sb="0" eb="3">
      <t>セイサンヒョウ</t>
    </rPh>
    <rPh sb="3" eb="6">
      <t>シサンヒョウ</t>
    </rPh>
    <rPh sb="7" eb="9">
      <t>カリカタ</t>
    </rPh>
    <rPh sb="11" eb="12">
      <t>エン</t>
    </rPh>
    <rPh sb="13" eb="15">
      <t>ショウサイ</t>
    </rPh>
    <rPh sb="16" eb="17">
      <t>ノコ</t>
    </rPh>
    <phoneticPr fontId="1"/>
  </si>
  <si>
    <t>①ー2代金を支払ったときは、未払金が減少します</t>
    <phoneticPr fontId="1"/>
  </si>
  <si>
    <t>③ー2借り入れた資金と利息を合わせた現金で支払った</t>
    <phoneticPr fontId="1"/>
  </si>
  <si>
    <t>➃ー2旅費の金額と内容が確定したた900</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</si>
  <si>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</si>
  <si>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</si>
  <si>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</si>
  <si>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r>
      <rPr>
        <b/>
        <sz val="11"/>
        <color rgb="FF00B0F0"/>
        <rFont val="游ゴシック"/>
        <family val="3"/>
        <charset val="128"/>
        <scheme val="minor"/>
      </rPr>
      <t>複写</t>
    </r>
    <r>
      <rPr>
        <sz val="11"/>
        <color theme="1"/>
        <rFont val="游ゴシック"/>
        <family val="2"/>
        <charset val="128"/>
        <scheme val="minor"/>
      </rPr>
      <t>することにより　受注コード同じでフィルターを見ると3個の関連が見える</t>
    </r>
    <rPh sb="0" eb="2">
      <t>フクシャ</t>
    </rPh>
    <rPh sb="10" eb="12">
      <t>ジュチュウ</t>
    </rPh>
    <rPh sb="15" eb="16">
      <t>オナ</t>
    </rPh>
    <rPh sb="24" eb="25">
      <t>ミ</t>
    </rPh>
    <rPh sb="28" eb="29">
      <t>コ</t>
    </rPh>
    <rPh sb="30" eb="32">
      <t>カンレン</t>
    </rPh>
    <rPh sb="33" eb="34">
      <t>ミ</t>
    </rPh>
    <phoneticPr fontId="1"/>
  </si>
  <si>
    <t>➃ー1目的が未確定の段階で現金を仮払いします1,000</t>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</si>
  <si>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</si>
  <si>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</si>
  <si>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</si>
  <si>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</si>
  <si>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➃ー1を複写して入力  受注コード同でフィルターをすると２件見れる　➃-1の受取日　日付を削除　お金の流れは残ると思います</t>
    <rPh sb="4" eb="6">
      <t>フクシャ</t>
    </rPh>
    <rPh sb="8" eb="10">
      <t>ニュウリョク</t>
    </rPh>
    <rPh sb="12" eb="14">
      <t>ジュチュウ</t>
    </rPh>
    <rPh sb="17" eb="18">
      <t>ドウ</t>
    </rPh>
    <rPh sb="29" eb="30">
      <t>ケン</t>
    </rPh>
    <rPh sb="30" eb="31">
      <t>ミ</t>
    </rPh>
    <rPh sb="38" eb="41">
      <t>ウケトリビ</t>
    </rPh>
    <rPh sb="42" eb="44">
      <t>ヒヅケ</t>
    </rPh>
    <rPh sb="45" eb="47">
      <t>サクジョ</t>
    </rPh>
    <rPh sb="49" eb="50">
      <t>カネ</t>
    </rPh>
    <rPh sb="51" eb="52">
      <t>ナガ</t>
    </rPh>
    <rPh sb="54" eb="55">
      <t>ノコ</t>
    </rPh>
    <rPh sb="57" eb="58">
      <t>オモ</t>
    </rPh>
    <phoneticPr fontId="1"/>
  </si>
  <si>
    <r>
      <t>受取日　日付を削除すとことで　簿記では消込処理と同じ　　</t>
    </r>
    <r>
      <rPr>
        <b/>
        <sz val="11"/>
        <color rgb="FFFF0000"/>
        <rFont val="游ゴシック"/>
        <family val="3"/>
        <charset val="128"/>
        <scheme val="minor"/>
      </rPr>
      <t>このフリーソフトは受取日・納入終了日入力が空の時計算しないを基本としています</t>
    </r>
    <rPh sb="0" eb="3">
      <t>ウケトリビ</t>
    </rPh>
    <rPh sb="4" eb="6">
      <t>ヒヅケ</t>
    </rPh>
    <rPh sb="7" eb="9">
      <t>サクジョ</t>
    </rPh>
    <rPh sb="15" eb="17">
      <t>ボキ</t>
    </rPh>
    <rPh sb="19" eb="23">
      <t>ケシコミショリ</t>
    </rPh>
    <rPh sb="24" eb="25">
      <t>オナ</t>
    </rPh>
    <rPh sb="37" eb="40">
      <t>ウケトリビ</t>
    </rPh>
    <rPh sb="41" eb="46">
      <t>ノウニュウシュウリョウビ</t>
    </rPh>
    <rPh sb="46" eb="48">
      <t>ニュウリョク</t>
    </rPh>
    <rPh sb="49" eb="50">
      <t>カラ</t>
    </rPh>
    <rPh sb="51" eb="52">
      <t>トキ</t>
    </rPh>
    <rPh sb="52" eb="54">
      <t>ケイサン</t>
    </rPh>
    <rPh sb="58" eb="60">
      <t>キホン</t>
    </rPh>
    <phoneticPr fontId="1"/>
  </si>
  <si>
    <t>残高勘定科目用金額使う前に現預金を入れて確かめてください　基本はB  仕入　　A 売上です　資産・負債勘定科目でわからなくなりそうです</t>
    <rPh sb="0" eb="9">
      <t>ザンダカカンジョウカモクヨウキンガク</t>
    </rPh>
    <rPh sb="9" eb="10">
      <t>ツカ</t>
    </rPh>
    <rPh sb="11" eb="12">
      <t>マエ</t>
    </rPh>
    <rPh sb="13" eb="16">
      <t>ゲンヨキン</t>
    </rPh>
    <rPh sb="17" eb="18">
      <t>イ</t>
    </rPh>
    <rPh sb="20" eb="21">
      <t>タシ</t>
    </rPh>
    <rPh sb="29" eb="31">
      <t>キホン</t>
    </rPh>
    <rPh sb="35" eb="37">
      <t>シイレ</t>
    </rPh>
    <rPh sb="41" eb="43">
      <t>ウリアゲ</t>
    </rPh>
    <rPh sb="46" eb="48">
      <t>シサン</t>
    </rPh>
    <rPh sb="49" eb="51">
      <t>フサイ</t>
    </rPh>
    <rPh sb="51" eb="55">
      <t>カンジョウカモク</t>
    </rPh>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</si>
  <si>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</si>
  <si>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</si>
  <si>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</si>
  <si>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</si>
  <si>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</si>
  <si>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</si>
  <si>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</si>
  <si>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r>
      <t>購買要求BフォームでA231010ー05を開き　　</t>
    </r>
    <r>
      <rPr>
        <b/>
        <sz val="11"/>
        <color rgb="FF00B0F0"/>
        <rFont val="游ゴシック"/>
        <family val="3"/>
        <charset val="128"/>
        <scheme val="minor"/>
      </rPr>
      <t>複写ボタン</t>
    </r>
    <r>
      <rPr>
        <sz val="11"/>
        <color theme="1"/>
        <rFont val="游ゴシック"/>
        <family val="2"/>
        <charset val="128"/>
        <scheme val="minor"/>
      </rPr>
      <t>　複写してA231010ー50</t>
    </r>
    <rPh sb="31" eb="32">
      <t>ヒラ</t>
    </rPh>
    <rPh sb="35" eb="37">
      <t>フクシャ</t>
    </rPh>
    <rPh sb="41" eb="43">
      <t>フクシャ</t>
    </rPh>
    <phoneticPr fontId="1"/>
  </si>
  <si>
    <t>短期借入金</t>
    <rPh sb="0" eb="5">
      <t>タンキシャクニュウキン</t>
    </rPh>
    <phoneticPr fontId="1"/>
  </si>
  <si>
    <t>短期借入金</t>
    <rPh sb="0" eb="2">
      <t>タンキ</t>
    </rPh>
    <rPh sb="2" eb="5">
      <t>シャクニュウキン</t>
    </rPh>
    <phoneticPr fontId="1"/>
  </si>
  <si>
    <t>例A240208-01前受金を入力 　　　　　　　3,000円　　納入終了日入力　受注コード同　　Access入力フォーム参考</t>
    <rPh sb="0" eb="1">
      <t>レイ</t>
    </rPh>
    <rPh sb="11" eb="13">
      <t>マエウ</t>
    </rPh>
    <rPh sb="13" eb="14">
      <t>キン</t>
    </rPh>
    <rPh sb="15" eb="17">
      <t>ニュウリョク</t>
    </rPh>
    <rPh sb="30" eb="31">
      <t>エン</t>
    </rPh>
    <rPh sb="33" eb="38">
      <t>ノウニュウシュウリョウビ</t>
    </rPh>
    <rPh sb="38" eb="40">
      <t>ニュウリョク</t>
    </rPh>
    <rPh sb="41" eb="43">
      <t>ジュチュウ</t>
    </rPh>
    <rPh sb="46" eb="47">
      <t>ドウ</t>
    </rPh>
    <rPh sb="55" eb="57">
      <t>ニュウリョク</t>
    </rPh>
    <rPh sb="61" eb="63">
      <t>サンコウ</t>
    </rPh>
    <phoneticPr fontId="1"/>
  </si>
  <si>
    <r>
      <t>例A240208-02売掛金を入力　　　　　　</t>
    </r>
    <r>
      <rPr>
        <sz val="11"/>
        <color rgb="FF333333"/>
        <rFont val="游ゴシック Medium"/>
        <family val="3"/>
        <charset val="128"/>
      </rPr>
      <t>30,000円　 納入終了日入力　受注コード同　    Access入力フォーム参考　</t>
    </r>
    <rPh sb="11" eb="14">
      <t>ウリカケキン</t>
    </rPh>
    <rPh sb="29" eb="30">
      <t>エン</t>
    </rPh>
    <phoneticPr fontId="1"/>
  </si>
  <si>
    <r>
      <t>例A240208-02を</t>
    </r>
    <r>
      <rPr>
        <b/>
        <sz val="12"/>
        <color rgb="FF00B0F0"/>
        <rFont val="游ゴシック Medium"/>
        <family val="3"/>
        <charset val="128"/>
      </rPr>
      <t>複写</t>
    </r>
    <r>
      <rPr>
        <sz val="12"/>
        <color rgb="FF333333"/>
        <rFont val="游ゴシック Medium"/>
        <family val="3"/>
        <charset val="128"/>
      </rPr>
      <t>して見積書番号を例A240208-50　明細書入力　　借方売掛金を現預金33,000円　　貸方に売上33,000円　</t>
    </r>
    <r>
      <rPr>
        <b/>
        <sz val="12"/>
        <color rgb="FF00B0F0"/>
        <rFont val="游ゴシック Medium"/>
        <family val="3"/>
        <charset val="128"/>
      </rPr>
      <t>納入終了日変更</t>
    </r>
    <r>
      <rPr>
        <sz val="12"/>
        <color rgb="FF333333"/>
        <rFont val="游ゴシック Medium"/>
        <family val="3"/>
        <charset val="128"/>
      </rPr>
      <t>（入金日）</t>
    </r>
    <rPh sb="12" eb="14">
      <t>フクシャ</t>
    </rPh>
    <rPh sb="16" eb="21">
      <t>ミツモリショバンゴウ</t>
    </rPh>
    <rPh sb="47" eb="50">
      <t>メイサイショ</t>
    </rPh>
    <rPh sb="50" eb="52">
      <t>ニュウリョク</t>
    </rPh>
    <rPh sb="52" eb="54">
      <t>カリカタ</t>
    </rPh>
    <rPh sb="54" eb="57">
      <t>ウリカケキン</t>
    </rPh>
    <rPh sb="58" eb="61">
      <t>ゲンヨキン</t>
    </rPh>
    <rPh sb="67" eb="68">
      <t>エン</t>
    </rPh>
    <rPh sb="70" eb="72">
      <t>カシカタ</t>
    </rPh>
    <rPh sb="73" eb="75">
      <t>ウリアゲ</t>
    </rPh>
    <rPh sb="80" eb="82">
      <t>ニュウキン</t>
    </rPh>
    <rPh sb="82" eb="83">
      <t>ヒエンノウニュウシュウリョウビヘンコウ</t>
    </rPh>
    <phoneticPr fontId="1"/>
  </si>
  <si>
    <r>
      <t>例A240208-01と02の</t>
    </r>
    <r>
      <rPr>
        <b/>
        <sz val="11"/>
        <color rgb="FFFF0000"/>
        <rFont val="游ゴシック"/>
        <family val="3"/>
        <charset val="128"/>
        <scheme val="minor"/>
      </rPr>
      <t>納入終了日を削除</t>
    </r>
    <r>
      <rPr>
        <sz val="11"/>
        <color theme="1"/>
        <rFont val="游ゴシック"/>
        <family val="2"/>
        <charset val="128"/>
        <scheme val="minor"/>
      </rPr>
      <t>する　　計算はできなくなるがお金の流れがわかり　やり方補助元帳でフィルターをすると3個選択されて（条件受注コード同で）納入終了日を削除できる</t>
    </r>
    <rPh sb="15" eb="20">
      <t>ノウニュウシュウリョウビ</t>
    </rPh>
    <rPh sb="21" eb="23">
      <t>サクジョ</t>
    </rPh>
    <rPh sb="27" eb="29">
      <t>ケイサン</t>
    </rPh>
    <rPh sb="38" eb="39">
      <t>カネ</t>
    </rPh>
    <rPh sb="40" eb="41">
      <t>ナガ</t>
    </rPh>
    <rPh sb="49" eb="50">
      <t>カタ</t>
    </rPh>
    <rPh sb="50" eb="54">
      <t>ホジョモトチョウ</t>
    </rPh>
    <rPh sb="65" eb="68">
      <t>コセンタク</t>
    </rPh>
    <rPh sb="72" eb="74">
      <t>ジョウケン</t>
    </rPh>
    <rPh sb="74" eb="76">
      <t>ジュチュウ</t>
    </rPh>
    <rPh sb="79" eb="80">
      <t>ドウ</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</si>
  <si>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</si>
  <si>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</si>
  <si>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</si>
  <si>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</si>
  <si>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</si>
  <si>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</si>
  <si>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</si>
  <si>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</si>
  <si>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</si>
  <si>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</si>
  <si>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</si>
  <si>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</si>
  <si>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</si>
  <si>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</si>
  <si>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</si>
  <si>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</si>
  <si>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</si>
  <si>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</si>
  <si>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</si>
  <si>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</si>
  <si>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</si>
  <si>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</si>
  <si>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</si>
  <si>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番号をB231220ー50に変更して短期借入金を10,000を現金で借入金10,000円を返す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</si>
  <si>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B231220ー50を　</t>
    </r>
    <r>
      <rPr>
        <b/>
        <sz val="11"/>
        <color rgb="FF00B0F0"/>
        <rFont val="游ゴシック"/>
        <family val="3"/>
        <charset val="128"/>
        <scheme val="minor"/>
      </rPr>
      <t>複写</t>
    </r>
    <r>
      <rPr>
        <sz val="11"/>
        <color theme="1"/>
        <rFont val="游ゴシック"/>
        <family val="2"/>
        <charset val="128"/>
        <scheme val="minor"/>
      </rPr>
      <t>してB231220ー51にかえる</t>
    </r>
    <rPh sb="12" eb="14">
      <t>フクシャ</t>
    </rPh>
    <phoneticPr fontId="1"/>
  </si>
  <si>
    <t>23年度短期借入金入力</t>
    <rPh sb="2" eb="4">
      <t>ネンド</t>
    </rPh>
    <rPh sb="4" eb="6">
      <t>タンキ</t>
    </rPh>
    <rPh sb="6" eb="9">
      <t>シャクニュウキン</t>
    </rPh>
    <rPh sb="9" eb="11">
      <t>ニュウリョク</t>
    </rPh>
    <phoneticPr fontId="1"/>
  </si>
  <si>
    <t>24年度短期借入金複合=諸口の入力</t>
    <rPh sb="2" eb="4">
      <t>ネンド</t>
    </rPh>
    <rPh sb="4" eb="6">
      <t>タンキ</t>
    </rPh>
    <rPh sb="6" eb="9">
      <t>シャクニュウキン</t>
    </rPh>
    <rPh sb="9" eb="11">
      <t>フクゴウ</t>
    </rPh>
    <rPh sb="12" eb="14">
      <t>ショクチ</t>
    </rPh>
    <rPh sb="15" eb="17">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</si>
  <si>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</si>
  <si>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</si>
  <si>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</si>
  <si>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</si>
  <si>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</si>
  <si>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</si>
  <si>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</si>
  <si>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</si>
  <si>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</si>
  <si>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</si>
  <si>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</si>
  <si>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短期借入金　　精算表では相殺　期間23年度と24年度で見てください　同じ結果とになります</t>
    <rPh sb="0" eb="2">
      <t>タンキ</t>
    </rPh>
    <rPh sb="2" eb="5">
      <t>シャクニュウキン</t>
    </rPh>
    <rPh sb="7" eb="10">
      <t>セイサンヒョウ</t>
    </rPh>
    <rPh sb="12" eb="14">
      <t>ソウサイ</t>
    </rPh>
    <rPh sb="15" eb="17">
      <t>キカン</t>
    </rPh>
    <rPh sb="19" eb="21">
      <t>ネンド</t>
    </rPh>
    <rPh sb="24" eb="26">
      <t>ネンド</t>
    </rPh>
    <rPh sb="27" eb="28">
      <t>ミ</t>
    </rPh>
    <rPh sb="34" eb="35">
      <t>オナ</t>
    </rPh>
    <rPh sb="36" eb="38">
      <t>ケッカ</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</si>
  <si>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</si>
  <si>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</si>
  <si>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</si>
  <si>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</si>
  <si>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</si>
  <si>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</si>
  <si>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</si>
  <si>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</si>
  <si>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</si>
  <si>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</si>
  <si>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</si>
  <si>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</si>
  <si>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</si>
  <si>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</si>
  <si>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</si>
  <si>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</si>
  <si>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</si>
  <si>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</si>
  <si>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</si>
  <si>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</si>
  <si>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</si>
  <si>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</si>
  <si>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</si>
  <si>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</si>
  <si>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</si>
  <si>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</si>
  <si>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</si>
  <si>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r>
      <t>Not In ("</t>
    </r>
    <r>
      <rPr>
        <b/>
        <sz val="11"/>
        <color rgb="FF0070C0"/>
        <rFont val="游ゴシック"/>
        <family val="3"/>
        <charset val="128"/>
        <scheme val="minor"/>
      </rPr>
      <t>売掛金</t>
    </r>
    <r>
      <rPr>
        <b/>
        <sz val="11"/>
        <color rgb="FFFF0000"/>
        <rFont val="游ゴシック"/>
        <family val="3"/>
        <charset val="128"/>
        <scheme val="minor"/>
      </rPr>
      <t>","</t>
    </r>
    <r>
      <rPr>
        <b/>
        <sz val="11"/>
        <color rgb="FF0070C0"/>
        <rFont val="游ゴシック"/>
        <family val="3"/>
        <charset val="128"/>
        <scheme val="minor"/>
      </rPr>
      <t>未収入金</t>
    </r>
    <r>
      <rPr>
        <b/>
        <sz val="11"/>
        <color rgb="FFFF0000"/>
        <rFont val="游ゴシック"/>
        <family val="3"/>
        <charset val="128"/>
        <scheme val="minor"/>
      </rPr>
      <t>","</t>
    </r>
    <r>
      <rPr>
        <b/>
        <sz val="11"/>
        <color rgb="FF0070C0"/>
        <rFont val="游ゴシック"/>
        <family val="3"/>
        <charset val="128"/>
        <scheme val="minor"/>
      </rPr>
      <t>仮払消費税</t>
    </r>
    <r>
      <rPr>
        <b/>
        <sz val="11"/>
        <color rgb="FFFF0000"/>
        <rFont val="游ゴシック"/>
        <family val="3"/>
        <charset val="128"/>
        <scheme val="minor"/>
      </rPr>
      <t>","買掛金","未払金","未払費用","未払消費税等","未払い法人税等","複合")に設定しています</t>
    </r>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</si>
  <si>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</si>
  <si>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</si>
  <si>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</si>
  <si>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</si>
  <si>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</si>
  <si>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</si>
  <si>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</si>
  <si>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</si>
  <si>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</si>
  <si>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</si>
  <si>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</si>
  <si>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</si>
  <si>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</si>
  <si>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</si>
  <si>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</si>
  <si>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</si>
  <si>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</si>
  <si>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</si>
  <si>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</si>
  <si>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</si>
  <si>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</si>
  <si>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</si>
  <si>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</si>
  <si>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</si>
  <si>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</si>
  <si>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</si>
  <si>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</si>
  <si>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</si>
  <si>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</si>
  <si>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</si>
  <si>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</si>
  <si>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</si>
  <si>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</si>
  <si>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期首棚卸高</t>
    <rPh sb="0" eb="2">
      <t>キシュ</t>
    </rPh>
    <rPh sb="2" eb="4">
      <t>タナオロシ</t>
    </rPh>
    <rPh sb="4" eb="5">
      <t>タカ</t>
    </rPh>
    <phoneticPr fontId="1"/>
  </si>
  <si>
    <t>経費</t>
    <rPh sb="0" eb="2">
      <t>ケイヒ</t>
    </rPh>
    <phoneticPr fontId="1"/>
  </si>
  <si>
    <t>各種引当金・準備金等</t>
    <rPh sb="0" eb="2">
      <t>カクシュ</t>
    </rPh>
    <rPh sb="2" eb="5">
      <t>ヒキアテキン</t>
    </rPh>
    <rPh sb="6" eb="9">
      <t>ジュンビキン</t>
    </rPh>
    <rPh sb="9" eb="10">
      <t>トウ</t>
    </rPh>
    <phoneticPr fontId="1"/>
  </si>
  <si>
    <t>青色控除額</t>
    <rPh sb="0" eb="2">
      <t>アオイロ</t>
    </rPh>
    <rPh sb="2" eb="5">
      <t>コウジョガク</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</si>
  <si>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</si>
  <si>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</si>
  <si>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</si>
  <si>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</si>
  <si>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</si>
  <si>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</si>
  <si>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</si>
  <si>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</si>
  <si>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</si>
  <si>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</si>
  <si>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</si>
  <si>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</si>
  <si>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</si>
  <si>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</si>
  <si>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</si>
  <si>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</si>
  <si>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</si>
  <si>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</si>
  <si>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</si>
  <si>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</si>
  <si>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</si>
  <si>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</si>
  <si>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</si>
  <si>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</si>
  <si>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</si>
  <si>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</si>
  <si>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</si>
  <si>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</si>
  <si>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</si>
  <si>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</si>
  <si>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</si>
  <si>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</si>
  <si>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</si>
  <si>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</si>
  <si>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</si>
  <si>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</si>
  <si>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</si>
  <si>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</si>
  <si>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</si>
  <si>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</si>
  <si>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</si>
  <si>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</si>
  <si>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</si>
  <si>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</si>
  <si>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</si>
  <si>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</si>
  <si>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</si>
  <si>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</si>
  <si>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</si>
  <si>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</si>
  <si>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</si>
  <si>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</si>
  <si>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        .Range("B" &amp; i + 25) = rs!費用の合計</t>
  </si>
  <si>
    <t xml:space="preserve">        .Range("C" &amp; i + 25) = rs!収益の合計</t>
  </si>
  <si>
    <t xml:space="preserve">        .Range("I" &amp; i + 25) = rs!費用の合計</t>
  </si>
  <si>
    <t xml:space="preserve">        .Range("j" &amp; i + 25) = rs!収益の合計</t>
  </si>
  <si>
    <t>.Range("A" &amp; i + 25) = rs!相手勘定科目</t>
    <phoneticPr fontId="1"/>
  </si>
  <si>
    <t>.Range("A" &amp; i + 20) = rs!残高勘定科目用</t>
  </si>
  <si>
    <t xml:space="preserve">        .Range("C" &amp; i + 20) = rs![合計] * -1</t>
  </si>
  <si>
    <t xml:space="preserve">        .Range("J" &amp; i + 20) = rs![合計] * -1</t>
  </si>
  <si>
    <t>.Range("A" &amp; i + 41) = rs!相手勘定科目</t>
  </si>
  <si>
    <t xml:space="preserve">        .Range("B" &amp; i + 41) = rs!費用の合計</t>
  </si>
  <si>
    <t xml:space="preserve">        .Range("C" &amp; i + 41) = rs!収益の合計</t>
  </si>
  <si>
    <t xml:space="preserve">        .Range("F" &amp; i + 41) = rs!相手勘定科目</t>
  </si>
  <si>
    <t xml:space="preserve">        .Range("G" &amp; i + 41) = rs!費用の合計</t>
  </si>
  <si>
    <t xml:space="preserve">        .Range("H" &amp; i + 41) = rs!収益の合計</t>
  </si>
  <si>
    <t>.Range("A" &amp; i) = rs!残高勘定科目用</t>
  </si>
  <si>
    <t xml:space="preserve">        .Range("B" &amp; i) = rs!合計</t>
  </si>
  <si>
    <t xml:space="preserve">        .Range("I" &amp; i) = rs!合計</t>
  </si>
  <si>
    <t>.Range("A" &amp; i + 8) = rs!相手勘定科目</t>
  </si>
  <si>
    <t xml:space="preserve">        .Range("B" &amp; i + 8) = rs!費用の合計</t>
  </si>
  <si>
    <t xml:space="preserve">        .Range("C" &amp; i + 8) = rs!収益の合計</t>
  </si>
  <si>
    <t xml:space="preserve">        .Range("I" &amp; i + 8) = rs!費用の合計</t>
  </si>
  <si>
    <t xml:space="preserve">        .Range("j" &amp; i + 8) = rs!収益の合計</t>
  </si>
  <si>
    <t>mySQL = mySQL &amp; " And 購買要求.相手勘定科目 IN ('現金', '普通預金','当座預金','定期預金','定期積金'</t>
    <phoneticPr fontId="1"/>
  </si>
  <si>
    <t>,'受取手形','売掛金','商品・製品'・・・・）</t>
    <phoneticPr fontId="1"/>
  </si>
  <si>
    <t xml:space="preserve">7のボタン     </t>
    <phoneticPr fontId="1"/>
  </si>
  <si>
    <t xml:space="preserve"> GROUP BY　Left([koubai.nounyuusyuuryoubi],2);</t>
    <phoneticPr fontId="1"/>
  </si>
  <si>
    <t>テーブルリンクしてない時は　20を選んでいます</t>
    <rPh sb="11" eb="12">
      <t>トキ</t>
    </rPh>
    <rPh sb="17" eb="18">
      <t>エラ</t>
    </rPh>
    <phoneticPr fontId="1"/>
  </si>
  <si>
    <t>SQL Server 　テーブルをリンクすると2025/05/15が05 15 2025で05　左から２文字に設定しています０５　月グループになります</t>
    <rPh sb="48" eb="49">
      <t>ヒダリ</t>
    </rPh>
    <rPh sb="52" eb="54">
      <t>モンジ</t>
    </rPh>
    <rPh sb="55" eb="57">
      <t>セッテイ</t>
    </rPh>
    <rPh sb="65" eb="66">
      <t>ツキ</t>
    </rPh>
    <phoneticPr fontId="1"/>
  </si>
  <si>
    <t xml:space="preserve">期末商品棚卸高     </t>
    <rPh sb="0" eb="7">
      <t>キマツショウヒンタナオロシダカ</t>
    </rPh>
    <phoneticPr fontId="1"/>
  </si>
  <si>
    <t>SQLリンクした時は文字列を半角を入れて調整してください</t>
  </si>
  <si>
    <t>例</t>
    <rPh sb="0" eb="1">
      <t>レイ</t>
    </rPh>
    <phoneticPr fontId="1"/>
  </si>
  <si>
    <t>1売上</t>
    <rPh sb="1" eb="3">
      <t>ウリアゲ</t>
    </rPh>
    <phoneticPr fontId="1"/>
  </si>
  <si>
    <t>1売上　　</t>
    <rPh sb="1" eb="3">
      <t>ウリアゲ</t>
    </rPh>
    <phoneticPr fontId="1"/>
  </si>
  <si>
    <t>数字が貼り付けられます</t>
    <rPh sb="0" eb="2">
      <t>スウジ</t>
    </rPh>
    <rPh sb="3" eb="4">
      <t>ハ</t>
    </rPh>
    <rPh sb="5" eb="6">
      <t>ツ</t>
    </rPh>
    <phoneticPr fontId="1"/>
  </si>
  <si>
    <t>SQLリンクしてない時</t>
    <rPh sb="10" eb="11">
      <t>トキ</t>
    </rPh>
    <phoneticPr fontId="1"/>
  </si>
  <si>
    <t>SQLリンクした時半角調整</t>
    <rPh sb="8" eb="9">
      <t>トキ</t>
    </rPh>
    <rPh sb="9" eb="11">
      <t>ハンカク</t>
    </rPh>
    <rPh sb="11" eb="13">
      <t>チョウセイ</t>
    </rPh>
    <phoneticPr fontId="1"/>
  </si>
  <si>
    <t>短期借入金を返した日　受取日入力</t>
    <rPh sb="0" eb="2">
      <t>タンキ</t>
    </rPh>
    <rPh sb="2" eb="5">
      <t>シャクニュウキン</t>
    </rPh>
    <rPh sb="6" eb="7">
      <t>カエ</t>
    </rPh>
    <rPh sb="9" eb="10">
      <t>ヒ</t>
    </rPh>
    <rPh sb="11" eb="14">
      <t>ウケトリビ</t>
    </rPh>
    <rPh sb="14" eb="16">
      <t>ニュウリョク</t>
    </rPh>
    <phoneticPr fontId="1"/>
  </si>
  <si>
    <t>借入金　支払利息を支払った日　受取日入力</t>
    <rPh sb="0" eb="3">
      <t>シャクニュウキン</t>
    </rPh>
    <rPh sb="4" eb="8">
      <t>シハライリソク</t>
    </rPh>
    <rPh sb="9" eb="11">
      <t>シハラ</t>
    </rPh>
    <rPh sb="13" eb="14">
      <t>ヒ</t>
    </rPh>
    <rPh sb="15" eb="18">
      <t>ウケトリビ</t>
    </rPh>
    <rPh sb="18" eb="20">
      <t>ニュウリョク</t>
    </rPh>
    <phoneticPr fontId="1"/>
  </si>
  <si>
    <t>当座預金</t>
    <rPh sb="0" eb="4">
      <t>トウザヨキン</t>
    </rPh>
    <phoneticPr fontId="1"/>
  </si>
  <si>
    <t>借入金相殺　残高０円　支払利息費用500当座預金ー500同じだからok現預金の見える化も大事と思います</t>
    <rPh sb="3" eb="5">
      <t>ソウサイ</t>
    </rPh>
    <rPh sb="11" eb="13">
      <t>シハライ</t>
    </rPh>
    <rPh sb="20" eb="22">
      <t>トウザ</t>
    </rPh>
    <rPh sb="22" eb="24">
      <t>ヨキン</t>
    </rPh>
    <rPh sb="28" eb="29">
      <t>オナ</t>
    </rPh>
    <rPh sb="35" eb="38">
      <t>ゲンヨキン</t>
    </rPh>
    <rPh sb="39" eb="40">
      <t>ミ</t>
    </rPh>
    <rPh sb="42" eb="43">
      <t>カ</t>
    </rPh>
    <rPh sb="44" eb="46">
      <t>ダイジ</t>
    </rPh>
    <rPh sb="47" eb="48">
      <t>オモ</t>
    </rPh>
    <phoneticPr fontId="1"/>
  </si>
  <si>
    <t>借入金返済B******-**の受取日を一度削除してから見てください当座預金の金額の流れがよく見えます</t>
    <rPh sb="0" eb="3">
      <t>シャクニュウキン</t>
    </rPh>
    <rPh sb="3" eb="5">
      <t>ヘンサイ</t>
    </rPh>
    <rPh sb="16" eb="19">
      <t>ウケトリビ</t>
    </rPh>
    <rPh sb="20" eb="22">
      <t>イチド</t>
    </rPh>
    <rPh sb="22" eb="24">
      <t>サクジョ</t>
    </rPh>
    <rPh sb="28" eb="29">
      <t>ミ</t>
    </rPh>
    <rPh sb="34" eb="38">
      <t>トウザヨキン</t>
    </rPh>
    <rPh sb="39" eb="41">
      <t>キンガク</t>
    </rPh>
    <rPh sb="42" eb="43">
      <t>ナガ</t>
    </rPh>
    <rPh sb="47" eb="48">
      <t>ミ</t>
    </rPh>
    <phoneticPr fontId="1"/>
  </si>
  <si>
    <t>2仕入</t>
    <rPh sb="1" eb="3">
      <t>シイレ</t>
    </rPh>
    <phoneticPr fontId="1"/>
  </si>
  <si>
    <t>租税公課</t>
    <rPh sb="0" eb="4">
      <t>ソゼイコウカ</t>
    </rPh>
    <phoneticPr fontId="1"/>
  </si>
  <si>
    <t>荷造運賃</t>
    <rPh sb="0" eb="4">
      <t>ニヅクリウンチン</t>
    </rPh>
    <phoneticPr fontId="1"/>
  </si>
  <si>
    <t>水道光熱費</t>
    <rPh sb="0" eb="5">
      <t>スイドウコウネツヒ</t>
    </rPh>
    <phoneticPr fontId="1"/>
  </si>
  <si>
    <t>旅費交通費</t>
    <rPh sb="0" eb="5">
      <t>リョヒコウツウヒ</t>
    </rPh>
    <phoneticPr fontId="1"/>
  </si>
  <si>
    <t>通信費</t>
    <rPh sb="0" eb="3">
      <t>ツウシンヒ</t>
    </rPh>
    <phoneticPr fontId="1"/>
  </si>
  <si>
    <t>広告宣伝費</t>
    <rPh sb="0" eb="5">
      <t>コウコクセンデンヒ</t>
    </rPh>
    <phoneticPr fontId="1"/>
  </si>
  <si>
    <t>接待交際費</t>
    <rPh sb="0" eb="5">
      <t>セッタイコウサイヒ</t>
    </rPh>
    <phoneticPr fontId="1"/>
  </si>
  <si>
    <t>損害保険料</t>
    <rPh sb="0" eb="5">
      <t>ソンガイホケンリョウ</t>
    </rPh>
    <phoneticPr fontId="1"/>
  </si>
  <si>
    <t>修繕費</t>
    <rPh sb="0" eb="3">
      <t>シュウゼンヒ</t>
    </rPh>
    <phoneticPr fontId="1"/>
  </si>
  <si>
    <t>福利厚生費</t>
    <rPh sb="0" eb="5">
      <t>フクリコウセイヒ</t>
    </rPh>
    <phoneticPr fontId="1"/>
  </si>
  <si>
    <t>給料賃金</t>
    <rPh sb="0" eb="4">
      <t>キュウリョウチンギン</t>
    </rPh>
    <phoneticPr fontId="1"/>
  </si>
  <si>
    <t>外注工賃</t>
    <rPh sb="0" eb="4">
      <t>ガイチュウコウチン</t>
    </rPh>
    <phoneticPr fontId="1"/>
  </si>
  <si>
    <t>利子割引料</t>
    <rPh sb="0" eb="5">
      <t>リシワリビキリョウ</t>
    </rPh>
    <phoneticPr fontId="1"/>
  </si>
  <si>
    <t>地代家賃</t>
    <rPh sb="0" eb="4">
      <t>チダイヤチン</t>
    </rPh>
    <phoneticPr fontId="1"/>
  </si>
  <si>
    <t>貸倒金</t>
    <rPh sb="0" eb="3">
      <t>カシダオレキン</t>
    </rPh>
    <phoneticPr fontId="1"/>
  </si>
  <si>
    <t>2025/01</t>
    <phoneticPr fontId="1"/>
  </si>
  <si>
    <t>2025/02</t>
  </si>
  <si>
    <t>2025/03</t>
  </si>
  <si>
    <t>2025/04</t>
  </si>
  <si>
    <t>2025/05</t>
  </si>
  <si>
    <t>2025/06</t>
  </si>
  <si>
    <t>2025/07</t>
  </si>
  <si>
    <t>2025/08</t>
  </si>
  <si>
    <t>2025/09</t>
  </si>
  <si>
    <t>2025/10</t>
  </si>
  <si>
    <t>2025/11</t>
  </si>
  <si>
    <t>2025/12</t>
  </si>
  <si>
    <t>雑費</t>
    <rPh sb="0" eb="2">
      <t>ザッピ</t>
    </rPh>
    <phoneticPr fontId="1"/>
  </si>
  <si>
    <t>貸倒引当金繰戻額</t>
    <rPh sb="0" eb="2">
      <t>カシダオレ</t>
    </rPh>
    <rPh sb="2" eb="5">
      <t>ヒキアテキン</t>
    </rPh>
    <rPh sb="5" eb="6">
      <t>ク</t>
    </rPh>
    <rPh sb="6" eb="7">
      <t>モド</t>
    </rPh>
    <rPh sb="7" eb="8">
      <t>ガク</t>
    </rPh>
    <phoneticPr fontId="1"/>
  </si>
  <si>
    <t>専従者給与</t>
    <rPh sb="0" eb="3">
      <t>センジュウシャ</t>
    </rPh>
    <rPh sb="3" eb="5">
      <t>キュウヨ</t>
    </rPh>
    <phoneticPr fontId="1"/>
  </si>
  <si>
    <t>貸倒引当金繰入額</t>
    <rPh sb="0" eb="2">
      <t>カシダオレ</t>
    </rPh>
    <rPh sb="2" eb="5">
      <t>ヒキアテキン</t>
    </rPh>
    <rPh sb="5" eb="8">
      <t>クリイレガク</t>
    </rPh>
    <phoneticPr fontId="1"/>
  </si>
  <si>
    <t>1売上</t>
  </si>
  <si>
    <t>1売上</t>
    <phoneticPr fontId="1"/>
  </si>
  <si>
    <t>2仕入</t>
  </si>
  <si>
    <t>2仕入</t>
    <phoneticPr fontId="1"/>
  </si>
  <si>
    <t>現金</t>
  </si>
  <si>
    <t>普通預金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</si>
</sst>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_);[Red]\(&quot;¥&quot;#,##0\)"/>
    <numFmt numFmtId="177" formatCode="&quot;¥&quot;#,##0_);\(&quot;¥&quot;#,##0\)"/>
    <numFmt numFmtId="178" formatCode="#,##0_);[Red]\(#,##0\)"/>
    <numFmt numFmtId="179" formatCode="#,##0_ "/>
    <numFmt numFmtId="180" formatCode="yyyy/m/d\ h:mm;@"/>
  </numFmts>
  <fonts count="29"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sz val="12"/>
      <color rgb="FF333333"/>
      <name val="游ゴシック Medium"/>
      <family val="3"/>
      <charset val="128"/>
    </font>
    <font>
      <sz val="12"/>
      <color rgb="FF2D344B"/>
      <name val="ＭＳ ゴシック"/>
      <family val="3"/>
      <charset val="128"/>
    </font>
    <font>
      <sz val="12"/>
      <color rgb="FF2D344B"/>
      <name val="Arial"/>
      <family val="3"/>
      <charset val="128"/>
    </font>
    <font>
      <sz val="11"/>
      <color rgb="FF2D344B"/>
      <name val="ＭＳ ゴシック"/>
      <family val="3"/>
      <charset val="128"/>
    </font>
    <font>
      <sz val="11"/>
      <color rgb="FF2D344B"/>
      <name val="Arial"/>
      <family val="2"/>
    </font>
    <font>
      <sz val="11"/>
      <color rgb="FF333333"/>
      <name val="游ゴシック Medium"/>
      <family val="3"/>
      <charset val="128"/>
    </font>
    <font>
      <sz val="11"/>
      <color rgb="FF2D344B"/>
      <name val="ＭＳ Ｐゴシック"/>
      <family val="2"/>
      <charset val="128"/>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2"/>
      <color rgb="FF00B0F0"/>
      <name val="游ゴシック Medium"/>
      <family val="3"/>
      <charset val="128"/>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s>
  <fills count="2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s>
  <borders count="76">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s>
  <cellStyleXfs count="2">
    <xf numFmtId="0" fontId="0" fillId="0" borderId="0">
      <alignment vertical="center"/>
    </xf>
    <xf numFmtId="176" fontId="3" fillId="0" borderId="0" applyFont="0" applyFill="0" applyBorder="0" applyAlignment="0" applyProtection="0">
      <alignment vertical="center"/>
    </xf>
  </cellStyleXfs>
  <cellXfs count="255">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176" fontId="0" fillId="0" borderId="21" xfId="1" applyFont="1" applyBorder="1">
      <alignment vertical="center"/>
    </xf>
    <xf numFmtId="176" fontId="0" fillId="0" borderId="2" xfId="1" applyFont="1" applyBorder="1">
      <alignment vertical="center"/>
    </xf>
    <xf numFmtId="176" fontId="0" fillId="0" borderId="22" xfId="1" applyFont="1" applyBorder="1">
      <alignment vertical="center"/>
    </xf>
    <xf numFmtId="176" fontId="0" fillId="0" borderId="25" xfId="1" applyFont="1" applyBorder="1">
      <alignment vertical="center"/>
    </xf>
    <xf numFmtId="176" fontId="0" fillId="3" borderId="30" xfId="1" applyFont="1" applyFill="1" applyBorder="1">
      <alignment vertical="center"/>
    </xf>
    <xf numFmtId="176" fontId="0" fillId="0" borderId="36" xfId="1" applyFont="1" applyBorder="1">
      <alignment vertical="center"/>
    </xf>
    <xf numFmtId="176" fontId="0" fillId="0" borderId="43" xfId="1" applyFont="1" applyBorder="1">
      <alignment vertical="center"/>
    </xf>
    <xf numFmtId="176" fontId="0" fillId="0" borderId="30" xfId="1" applyFont="1" applyBorder="1">
      <alignment vertical="center"/>
    </xf>
    <xf numFmtId="176" fontId="0" fillId="0" borderId="4" xfId="1" applyFont="1" applyBorder="1">
      <alignment vertical="center"/>
    </xf>
    <xf numFmtId="176" fontId="0" fillId="0" borderId="23" xfId="1" applyFont="1" applyBorder="1">
      <alignment vertical="center"/>
    </xf>
    <xf numFmtId="176" fontId="0" fillId="0" borderId="9" xfId="1" applyFont="1" applyBorder="1">
      <alignment vertical="center"/>
    </xf>
    <xf numFmtId="176" fontId="0" fillId="0" borderId="42" xfId="1" applyFont="1" applyBorder="1">
      <alignment vertical="center"/>
    </xf>
    <xf numFmtId="176" fontId="0" fillId="0" borderId="24" xfId="1" applyFont="1" applyBorder="1">
      <alignment vertical="center"/>
    </xf>
    <xf numFmtId="176" fontId="0" fillId="0" borderId="34" xfId="1" applyFont="1" applyBorder="1">
      <alignment vertical="center"/>
    </xf>
    <xf numFmtId="176" fontId="0" fillId="0" borderId="8" xfId="1" applyFont="1" applyBorder="1">
      <alignment vertical="center"/>
    </xf>
    <xf numFmtId="176" fontId="0" fillId="0" borderId="14" xfId="1" applyFont="1" applyBorder="1">
      <alignment vertical="center"/>
    </xf>
    <xf numFmtId="176" fontId="0" fillId="0" borderId="40" xfId="1" applyFont="1" applyBorder="1">
      <alignment vertical="center"/>
    </xf>
    <xf numFmtId="176" fontId="0" fillId="0" borderId="20" xfId="1" applyFont="1" applyBorder="1">
      <alignment vertical="center"/>
    </xf>
    <xf numFmtId="176" fontId="0" fillId="0" borderId="13" xfId="1" applyFont="1" applyBorder="1">
      <alignment vertical="center"/>
    </xf>
    <xf numFmtId="176" fontId="0" fillId="0" borderId="29" xfId="1" applyFont="1" applyBorder="1">
      <alignment vertical="center"/>
    </xf>
    <xf numFmtId="176" fontId="0" fillId="0" borderId="28" xfId="1" applyFont="1" applyBorder="1">
      <alignment vertical="center"/>
    </xf>
    <xf numFmtId="176" fontId="0" fillId="4" borderId="27" xfId="1" applyFont="1" applyFill="1" applyBorder="1">
      <alignment vertical="center"/>
    </xf>
    <xf numFmtId="176" fontId="0" fillId="0" borderId="27" xfId="1" applyFont="1" applyBorder="1">
      <alignment vertical="center"/>
    </xf>
    <xf numFmtId="176" fontId="0" fillId="0" borderId="26" xfId="1" applyFont="1" applyBorder="1">
      <alignment vertical="center"/>
    </xf>
    <xf numFmtId="176" fontId="0" fillId="0" borderId="3" xfId="1" applyFont="1" applyBorder="1">
      <alignment vertical="center"/>
    </xf>
    <xf numFmtId="176" fontId="0" fillId="0" borderId="0" xfId="1" applyFont="1" applyBorder="1">
      <alignment vertical="center"/>
    </xf>
    <xf numFmtId="176" fontId="0" fillId="0" borderId="44" xfId="1" applyFont="1" applyBorder="1">
      <alignment vertical="center"/>
    </xf>
    <xf numFmtId="176" fontId="0" fillId="0" borderId="46" xfId="1" applyFont="1" applyBorder="1">
      <alignment vertical="center"/>
    </xf>
    <xf numFmtId="0" fontId="0" fillId="0" borderId="47" xfId="0" applyBorder="1" applyAlignment="1">
      <alignment horizontal="center" vertical="center"/>
    </xf>
    <xf numFmtId="176" fontId="0" fillId="4" borderId="26" xfId="1" applyFont="1" applyFill="1" applyBorder="1">
      <alignment vertical="center"/>
    </xf>
    <xf numFmtId="176" fontId="0" fillId="0" borderId="50" xfId="1" applyFont="1" applyBorder="1">
      <alignment vertical="center"/>
    </xf>
    <xf numFmtId="176" fontId="0" fillId="0" borderId="51" xfId="1" applyFont="1" applyBorder="1">
      <alignment vertical="center"/>
    </xf>
    <xf numFmtId="176" fontId="0" fillId="0" borderId="52" xfId="1" applyFont="1" applyBorder="1">
      <alignment vertical="center"/>
    </xf>
    <xf numFmtId="176" fontId="0" fillId="0" borderId="53" xfId="1" applyFont="1" applyBorder="1">
      <alignment vertical="center"/>
    </xf>
    <xf numFmtId="176" fontId="0" fillId="0" borderId="50" xfId="1" applyFont="1" applyFill="1" applyBorder="1">
      <alignment vertical="center"/>
    </xf>
    <xf numFmtId="176" fontId="0" fillId="0" borderId="52" xfId="1" applyFont="1" applyFill="1" applyBorder="1">
      <alignment vertical="center"/>
    </xf>
    <xf numFmtId="176" fontId="0" fillId="0" borderId="53" xfId="1" applyFont="1" applyFill="1" applyBorder="1">
      <alignment vertical="center"/>
    </xf>
    <xf numFmtId="176" fontId="0" fillId="0" borderId="54" xfId="1" applyFont="1" applyBorder="1">
      <alignment vertical="center"/>
    </xf>
    <xf numFmtId="176" fontId="0" fillId="0" borderId="55" xfId="1" applyFont="1" applyBorder="1">
      <alignment vertical="center"/>
    </xf>
    <xf numFmtId="176" fontId="0" fillId="0" borderId="29" xfId="1" applyFont="1" applyFill="1" applyBorder="1">
      <alignment vertical="center"/>
    </xf>
    <xf numFmtId="176" fontId="0" fillId="0" borderId="9" xfId="1" applyFont="1" applyFill="1" applyBorder="1">
      <alignment vertical="center"/>
    </xf>
    <xf numFmtId="176" fontId="0" fillId="0" borderId="23" xfId="1" applyFont="1" applyFill="1" applyBorder="1">
      <alignment vertical="center"/>
    </xf>
    <xf numFmtId="176" fontId="0" fillId="6" borderId="23" xfId="1" applyFont="1" applyFill="1" applyBorder="1">
      <alignment vertical="center"/>
    </xf>
    <xf numFmtId="176" fontId="0" fillId="6" borderId="26" xfId="1" applyFont="1" applyFill="1" applyBorder="1">
      <alignment vertical="center"/>
    </xf>
    <xf numFmtId="176" fontId="0" fillId="7" borderId="23" xfId="1" applyFont="1" applyFill="1" applyBorder="1">
      <alignment vertical="center"/>
    </xf>
    <xf numFmtId="176" fontId="0" fillId="7" borderId="26" xfId="1" applyFont="1" applyFill="1" applyBorder="1">
      <alignment vertical="center"/>
    </xf>
    <xf numFmtId="176" fontId="0" fillId="8" borderId="23" xfId="1" applyFont="1" applyFill="1" applyBorder="1">
      <alignment vertical="center"/>
    </xf>
    <xf numFmtId="176" fontId="0" fillId="9" borderId="23" xfId="1" applyFont="1" applyFill="1" applyBorder="1">
      <alignment vertical="center"/>
    </xf>
    <xf numFmtId="176" fontId="0" fillId="9" borderId="0" xfId="1" applyFont="1" applyFill="1" applyBorder="1">
      <alignment vertical="center"/>
    </xf>
    <xf numFmtId="176" fontId="0" fillId="0" borderId="26" xfId="1" applyFont="1" applyFill="1" applyBorder="1">
      <alignment vertical="center"/>
    </xf>
    <xf numFmtId="176" fontId="0" fillId="10" borderId="23" xfId="1" applyFont="1" applyFill="1" applyBorder="1">
      <alignment vertical="center"/>
    </xf>
    <xf numFmtId="176" fontId="0" fillId="10" borderId="0" xfId="1" applyFont="1" applyFill="1" applyBorder="1">
      <alignment vertical="center"/>
    </xf>
    <xf numFmtId="176" fontId="0" fillId="11" borderId="26" xfId="1" applyFont="1" applyFill="1" applyBorder="1">
      <alignment vertical="center"/>
    </xf>
    <xf numFmtId="176" fontId="0" fillId="11" borderId="23" xfId="1" applyFont="1" applyFill="1" applyBorder="1">
      <alignment vertical="center"/>
    </xf>
    <xf numFmtId="0" fontId="0" fillId="0" borderId="57" xfId="0" applyBorder="1">
      <alignment vertical="center"/>
    </xf>
    <xf numFmtId="176" fontId="0" fillId="0" borderId="59" xfId="1" applyFont="1" applyBorder="1">
      <alignment vertical="center"/>
    </xf>
    <xf numFmtId="176" fontId="0" fillId="0" borderId="60" xfId="1" applyFont="1" applyBorder="1">
      <alignment vertical="center"/>
    </xf>
    <xf numFmtId="176" fontId="0" fillId="0" borderId="61" xfId="1" applyFont="1" applyBorder="1">
      <alignment vertical="center"/>
    </xf>
    <xf numFmtId="176" fontId="0" fillId="0" borderId="62" xfId="1" applyFont="1" applyBorder="1">
      <alignment vertical="center"/>
    </xf>
    <xf numFmtId="176" fontId="0" fillId="0" borderId="63" xfId="1" applyFont="1" applyBorder="1">
      <alignment vertical="center"/>
    </xf>
    <xf numFmtId="176" fontId="0" fillId="0" borderId="45" xfId="1" applyFont="1" applyBorder="1">
      <alignment vertical="center"/>
    </xf>
    <xf numFmtId="176" fontId="0" fillId="0" borderId="61" xfId="1" applyFont="1" applyFill="1" applyBorder="1">
      <alignment vertical="center"/>
    </xf>
    <xf numFmtId="0" fontId="0" fillId="0" borderId="56" xfId="0" applyBorder="1">
      <alignment vertical="center"/>
    </xf>
    <xf numFmtId="176" fontId="0" fillId="0" borderId="58" xfId="1" applyFont="1" applyBorder="1">
      <alignment vertical="center"/>
    </xf>
    <xf numFmtId="176" fontId="0" fillId="0" borderId="64" xfId="1" applyFont="1" applyBorder="1">
      <alignment vertical="center"/>
    </xf>
    <xf numFmtId="176" fontId="0" fillId="0" borderId="66" xfId="1" applyFont="1" applyBorder="1">
      <alignment vertical="center"/>
    </xf>
    <xf numFmtId="176" fontId="0" fillId="5" borderId="42" xfId="1" applyFont="1" applyFill="1" applyBorder="1">
      <alignment vertical="center"/>
    </xf>
    <xf numFmtId="176" fontId="0" fillId="5" borderId="58" xfId="1" applyFont="1" applyFill="1" applyBorder="1">
      <alignment vertical="center"/>
    </xf>
    <xf numFmtId="176" fontId="0" fillId="3" borderId="29" xfId="1" applyFont="1" applyFill="1" applyBorder="1">
      <alignment vertical="center"/>
    </xf>
    <xf numFmtId="176" fontId="0" fillId="0" borderId="0" xfId="0" applyNumberFormat="1">
      <alignment vertical="center"/>
    </xf>
    <xf numFmtId="176" fontId="0" fillId="12" borderId="23" xfId="1" applyFont="1" applyFill="1" applyBorder="1">
      <alignment vertical="center"/>
    </xf>
    <xf numFmtId="176" fontId="0" fillId="13" borderId="45" xfId="1" applyFont="1" applyFill="1" applyBorder="1">
      <alignment vertical="center"/>
    </xf>
    <xf numFmtId="176" fontId="0" fillId="13" borderId="23" xfId="1" applyFont="1" applyFill="1" applyBorder="1">
      <alignment vertical="center"/>
    </xf>
    <xf numFmtId="176" fontId="0" fillId="12" borderId="44" xfId="1" applyFont="1" applyFill="1" applyBorder="1">
      <alignment vertical="center"/>
    </xf>
    <xf numFmtId="0" fontId="5" fillId="0" borderId="0" xfId="0" applyFont="1">
      <alignment vertical="center"/>
    </xf>
    <xf numFmtId="0" fontId="5" fillId="12" borderId="0" xfId="0" applyFont="1" applyFill="1">
      <alignment vertical="center"/>
    </xf>
    <xf numFmtId="176" fontId="0" fillId="13" borderId="34" xfId="1" applyFont="1" applyFill="1" applyBorder="1">
      <alignment vertical="center"/>
    </xf>
    <xf numFmtId="176" fontId="3" fillId="14" borderId="26" xfId="1" applyFont="1" applyFill="1" applyBorder="1">
      <alignment vertical="center"/>
    </xf>
    <xf numFmtId="176" fontId="0" fillId="14" borderId="23" xfId="1" applyFont="1" applyFill="1" applyBorder="1">
      <alignment vertical="center"/>
    </xf>
    <xf numFmtId="176" fontId="0" fillId="14" borderId="29" xfId="1" applyFont="1" applyFill="1" applyBorder="1">
      <alignment vertical="center"/>
    </xf>
    <xf numFmtId="176" fontId="0" fillId="2" borderId="44" xfId="1" applyFont="1" applyFill="1" applyBorder="1">
      <alignment vertical="center"/>
    </xf>
    <xf numFmtId="176" fontId="0" fillId="0" borderId="24" xfId="1" applyFont="1" applyFill="1" applyBorder="1">
      <alignment vertical="center"/>
    </xf>
    <xf numFmtId="176" fontId="0" fillId="0" borderId="2" xfId="1" applyFont="1" applyFill="1" applyBorder="1">
      <alignment vertical="center"/>
    </xf>
    <xf numFmtId="176" fontId="0" fillId="0" borderId="44" xfId="1" applyFont="1" applyFill="1" applyBorder="1">
      <alignment vertical="center"/>
    </xf>
    <xf numFmtId="176" fontId="0" fillId="3" borderId="9" xfId="1" applyFont="1" applyFill="1" applyBorder="1">
      <alignment vertical="center"/>
    </xf>
    <xf numFmtId="176" fontId="7" fillId="0" borderId="23" xfId="1" applyFont="1" applyBorder="1">
      <alignment vertical="center"/>
    </xf>
    <xf numFmtId="176" fontId="7" fillId="0" borderId="34" xfId="1" applyFont="1" applyBorder="1">
      <alignment vertical="center"/>
    </xf>
    <xf numFmtId="176" fontId="7" fillId="0" borderId="9" xfId="1" applyFont="1" applyBorder="1">
      <alignment vertical="center"/>
    </xf>
    <xf numFmtId="176" fontId="0" fillId="15" borderId="20" xfId="1" applyFont="1" applyFill="1" applyBorder="1">
      <alignment vertical="center"/>
    </xf>
    <xf numFmtId="176" fontId="0" fillId="15" borderId="34" xfId="1" applyFont="1" applyFill="1" applyBorder="1">
      <alignment vertical="center"/>
    </xf>
    <xf numFmtId="176" fontId="0" fillId="15" borderId="23" xfId="1" applyFont="1" applyFill="1" applyBorder="1">
      <alignment vertical="center"/>
    </xf>
    <xf numFmtId="176" fontId="7" fillId="15" borderId="9" xfId="1" applyFont="1" applyFill="1" applyBorder="1">
      <alignment vertical="center"/>
    </xf>
    <xf numFmtId="176" fontId="0" fillId="15" borderId="9" xfId="1" applyFont="1" applyFill="1" applyBorder="1">
      <alignment vertical="center"/>
    </xf>
    <xf numFmtId="176" fontId="0" fillId="15" borderId="24" xfId="1" applyFont="1" applyFill="1" applyBorder="1">
      <alignment vertical="center"/>
    </xf>
    <xf numFmtId="176" fontId="0" fillId="15" borderId="42" xfId="1" applyFont="1" applyFill="1" applyBorder="1">
      <alignment vertical="center"/>
    </xf>
    <xf numFmtId="176" fontId="0" fillId="15" borderId="14" xfId="1" applyFont="1" applyFill="1" applyBorder="1">
      <alignment vertical="center"/>
    </xf>
    <xf numFmtId="176" fontId="0" fillId="15" borderId="27" xfId="1" applyFont="1" applyFill="1" applyBorder="1">
      <alignment vertical="center"/>
    </xf>
    <xf numFmtId="176" fontId="0" fillId="15" borderId="30" xfId="1" applyFont="1" applyFill="1" applyBorder="1">
      <alignment vertical="center"/>
    </xf>
    <xf numFmtId="176" fontId="0" fillId="16" borderId="30" xfId="1" applyFont="1" applyFill="1" applyBorder="1">
      <alignment vertical="center"/>
    </xf>
    <xf numFmtId="176" fontId="0" fillId="16" borderId="2" xfId="1" applyFont="1" applyFill="1" applyBorder="1">
      <alignment vertical="center"/>
    </xf>
    <xf numFmtId="176" fontId="0" fillId="16" borderId="61" xfId="1" applyFont="1" applyFill="1" applyBorder="1">
      <alignment vertical="center"/>
    </xf>
    <xf numFmtId="176" fontId="0" fillId="16" borderId="65" xfId="1" applyFont="1" applyFill="1" applyBorder="1">
      <alignment vertical="center"/>
    </xf>
    <xf numFmtId="176" fontId="0" fillId="16" borderId="22" xfId="1" applyFont="1" applyFill="1" applyBorder="1">
      <alignment vertical="center"/>
    </xf>
    <xf numFmtId="176" fontId="0" fillId="16" borderId="25" xfId="1" applyFont="1" applyFill="1" applyBorder="1">
      <alignment vertical="center"/>
    </xf>
    <xf numFmtId="176" fontId="0" fillId="16" borderId="9" xfId="1" applyFont="1" applyFill="1" applyBorder="1">
      <alignment vertical="center"/>
    </xf>
    <xf numFmtId="176" fontId="0" fillId="16" borderId="34" xfId="1" applyFont="1" applyFill="1" applyBorder="1">
      <alignment vertical="center"/>
    </xf>
    <xf numFmtId="176" fontId="0" fillId="16" borderId="23" xfId="1" applyFont="1" applyFill="1" applyBorder="1">
      <alignment vertical="center"/>
    </xf>
    <xf numFmtId="176" fontId="7" fillId="16" borderId="23" xfId="1" applyFont="1" applyFill="1" applyBorder="1">
      <alignment vertical="center"/>
    </xf>
    <xf numFmtId="176" fontId="0" fillId="16" borderId="35" xfId="1" applyFont="1" applyFill="1" applyBorder="1">
      <alignment vertical="center"/>
    </xf>
    <xf numFmtId="176" fontId="0" fillId="16" borderId="59" xfId="1" applyFont="1" applyFill="1" applyBorder="1">
      <alignment vertical="center"/>
    </xf>
    <xf numFmtId="176" fontId="0" fillId="17" borderId="2" xfId="1" applyFont="1" applyFill="1" applyBorder="1">
      <alignment vertical="center"/>
    </xf>
    <xf numFmtId="176" fontId="0" fillId="17" borderId="27" xfId="1" applyFont="1" applyFill="1" applyBorder="1">
      <alignment vertical="center"/>
    </xf>
    <xf numFmtId="176" fontId="0" fillId="17" borderId="29" xfId="1" applyFont="1" applyFill="1" applyBorder="1">
      <alignment vertical="center"/>
    </xf>
    <xf numFmtId="176" fontId="0" fillId="17" borderId="61" xfId="1" applyFont="1" applyFill="1" applyBorder="1">
      <alignment vertical="center"/>
    </xf>
    <xf numFmtId="176" fontId="0" fillId="17" borderId="64" xfId="1" applyFont="1" applyFill="1" applyBorder="1">
      <alignment vertical="center"/>
    </xf>
    <xf numFmtId="176" fontId="0" fillId="18" borderId="23" xfId="1" applyFont="1" applyFill="1" applyBorder="1">
      <alignment vertical="center"/>
    </xf>
    <xf numFmtId="176" fontId="0" fillId="18" borderId="26" xfId="1" applyFont="1" applyFill="1" applyBorder="1">
      <alignment vertical="center"/>
    </xf>
    <xf numFmtId="176" fontId="0" fillId="19" borderId="34" xfId="1" applyFont="1" applyFill="1" applyBorder="1">
      <alignment vertical="center"/>
    </xf>
    <xf numFmtId="176" fontId="0" fillId="19" borderId="9" xfId="1" applyFont="1" applyFill="1" applyBorder="1">
      <alignment vertical="center"/>
    </xf>
    <xf numFmtId="176" fontId="0" fillId="20" borderId="65" xfId="1" applyFont="1" applyFill="1" applyBorder="1">
      <alignment vertical="center"/>
    </xf>
    <xf numFmtId="176" fontId="0" fillId="20" borderId="22" xfId="1" applyFont="1" applyFill="1" applyBorder="1">
      <alignment vertical="center"/>
    </xf>
    <xf numFmtId="176" fontId="0" fillId="20" borderId="25" xfId="1" applyFont="1" applyFill="1" applyBorder="1">
      <alignment vertical="center"/>
    </xf>
    <xf numFmtId="176" fontId="0" fillId="20" borderId="61" xfId="1" applyFont="1" applyFill="1" applyBorder="1">
      <alignment vertical="center"/>
    </xf>
    <xf numFmtId="176" fontId="0" fillId="20" borderId="30" xfId="1" applyFont="1" applyFill="1" applyBorder="1">
      <alignment vertical="center"/>
    </xf>
    <xf numFmtId="176" fontId="0" fillId="20" borderId="2" xfId="1" applyFont="1" applyFill="1" applyBorder="1">
      <alignment vertical="center"/>
    </xf>
    <xf numFmtId="176" fontId="0" fillId="3" borderId="20" xfId="1" applyFont="1" applyFill="1" applyBorder="1">
      <alignment vertical="center"/>
    </xf>
    <xf numFmtId="176" fontId="0" fillId="3" borderId="34" xfId="1" applyFont="1" applyFill="1" applyBorder="1">
      <alignment vertical="center"/>
    </xf>
    <xf numFmtId="176" fontId="0" fillId="3" borderId="23" xfId="1" applyFont="1" applyFill="1" applyBorder="1">
      <alignment vertical="center"/>
    </xf>
    <xf numFmtId="176" fontId="0" fillId="3" borderId="24" xfId="1" applyFont="1" applyFill="1" applyBorder="1">
      <alignment vertical="center"/>
    </xf>
    <xf numFmtId="176" fontId="0" fillId="3" borderId="42" xfId="1" applyFont="1" applyFill="1" applyBorder="1">
      <alignment vertical="center"/>
    </xf>
    <xf numFmtId="176" fontId="0" fillId="3" borderId="14" xfId="1" applyFont="1" applyFill="1" applyBorder="1">
      <alignment vertical="center"/>
    </xf>
    <xf numFmtId="176" fontId="0" fillId="15" borderId="44" xfId="1" applyFont="1" applyFill="1" applyBorder="1">
      <alignment vertical="center"/>
    </xf>
    <xf numFmtId="176" fontId="0" fillId="11" borderId="29" xfId="1" applyFont="1" applyFill="1" applyBorder="1">
      <alignment vertical="center"/>
    </xf>
    <xf numFmtId="0" fontId="0" fillId="21" borderId="0" xfId="0" applyFill="1">
      <alignment vertical="center"/>
    </xf>
    <xf numFmtId="176" fontId="0" fillId="21" borderId="2" xfId="1" applyFont="1" applyFill="1" applyBorder="1">
      <alignment vertical="center"/>
    </xf>
    <xf numFmtId="176" fontId="0" fillId="21" borderId="28" xfId="1" applyFont="1" applyFill="1" applyBorder="1">
      <alignment vertical="center"/>
    </xf>
    <xf numFmtId="176" fontId="0" fillId="21" borderId="23" xfId="1" applyFont="1" applyFill="1" applyBorder="1">
      <alignment vertical="center"/>
    </xf>
    <xf numFmtId="176" fontId="0" fillId="21" borderId="34" xfId="1" applyFont="1" applyFill="1" applyBorder="1">
      <alignment vertical="center"/>
    </xf>
    <xf numFmtId="176" fontId="0" fillId="22"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12" fillId="0" borderId="0" xfId="0" applyFont="1">
      <alignment vertical="center"/>
    </xf>
    <xf numFmtId="0" fontId="14" fillId="0" borderId="0" xfId="0" applyFon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9" fillId="0" borderId="0" xfId="0" quotePrefix="1" applyFont="1">
      <alignment vertical="center"/>
    </xf>
    <xf numFmtId="0" fontId="19" fillId="0" borderId="0" xfId="0" applyFont="1">
      <alignment vertical="center"/>
    </xf>
    <xf numFmtId="0" fontId="20"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24" fillId="0" borderId="0" xfId="0" applyFont="1">
      <alignment vertical="center"/>
    </xf>
    <xf numFmtId="0" fontId="0" fillId="12" borderId="70" xfId="0" applyFill="1" applyBorder="1">
      <alignment vertical="center"/>
    </xf>
    <xf numFmtId="0" fontId="0" fillId="12" borderId="71" xfId="0" applyFill="1" applyBorder="1">
      <alignment vertical="center"/>
    </xf>
    <xf numFmtId="0" fontId="0" fillId="12" borderId="72" xfId="0" applyFill="1" applyBorder="1">
      <alignment vertical="center"/>
    </xf>
    <xf numFmtId="0" fontId="0" fillId="12" borderId="1" xfId="0" applyFill="1" applyBorder="1">
      <alignment vertical="center"/>
    </xf>
    <xf numFmtId="3" fontId="0" fillId="12" borderId="0" xfId="0" applyNumberFormat="1" applyFill="1">
      <alignment vertical="center"/>
    </xf>
    <xf numFmtId="0" fontId="0" fillId="12" borderId="0" xfId="0" applyFill="1">
      <alignment vertical="center"/>
    </xf>
    <xf numFmtId="0" fontId="0" fillId="12" borderId="2" xfId="0" applyFill="1" applyBorder="1">
      <alignment vertical="center"/>
    </xf>
    <xf numFmtId="0" fontId="10" fillId="12" borderId="1" xfId="0" applyFont="1" applyFill="1" applyBorder="1">
      <alignment vertical="center"/>
    </xf>
    <xf numFmtId="0" fontId="0" fillId="12" borderId="0" xfId="0" applyFill="1" applyAlignment="1">
      <alignment vertical="center" wrapText="1"/>
    </xf>
    <xf numFmtId="0" fontId="0" fillId="12" borderId="55" xfId="0" applyFill="1" applyBorder="1">
      <alignment vertical="center"/>
    </xf>
    <xf numFmtId="0" fontId="0" fillId="12" borderId="3" xfId="0" applyFill="1" applyBorder="1">
      <alignment vertical="center"/>
    </xf>
    <xf numFmtId="0" fontId="0" fillId="12" borderId="4" xfId="0" applyFill="1" applyBorder="1">
      <alignment vertical="center"/>
    </xf>
    <xf numFmtId="0" fontId="0" fillId="23" borderId="70" xfId="0" applyFill="1" applyBorder="1">
      <alignment vertical="center"/>
    </xf>
    <xf numFmtId="0" fontId="0" fillId="23" borderId="71" xfId="0" applyFill="1" applyBorder="1">
      <alignment vertical="center"/>
    </xf>
    <xf numFmtId="0" fontId="0" fillId="23" borderId="72" xfId="0" applyFill="1" applyBorder="1">
      <alignment vertical="center"/>
    </xf>
    <xf numFmtId="0" fontId="0" fillId="23" borderId="1" xfId="0" applyFill="1" applyBorder="1">
      <alignment vertical="center"/>
    </xf>
    <xf numFmtId="0" fontId="0" fillId="23" borderId="0" xfId="0" applyFill="1">
      <alignment vertical="center"/>
    </xf>
    <xf numFmtId="0" fontId="0" fillId="23" borderId="2" xfId="0" applyFill="1" applyBorder="1">
      <alignment vertical="center"/>
    </xf>
    <xf numFmtId="3" fontId="0" fillId="23" borderId="0" xfId="0" applyNumberFormat="1" applyFill="1">
      <alignment vertical="center"/>
    </xf>
    <xf numFmtId="3" fontId="0" fillId="23" borderId="3" xfId="0" applyNumberFormat="1" applyFill="1" applyBorder="1">
      <alignment vertical="center"/>
    </xf>
    <xf numFmtId="0" fontId="0" fillId="23" borderId="3" xfId="0" applyFill="1" applyBorder="1">
      <alignment vertical="center"/>
    </xf>
    <xf numFmtId="0" fontId="8" fillId="23" borderId="55" xfId="0" applyFont="1" applyFill="1" applyBorder="1">
      <alignment vertical="center"/>
    </xf>
    <xf numFmtId="0" fontId="0" fillId="19" borderId="0" xfId="0" applyFill="1">
      <alignment vertical="center"/>
    </xf>
    <xf numFmtId="0" fontId="0" fillId="0" borderId="71" xfId="0" applyBorder="1">
      <alignment vertical="center"/>
    </xf>
    <xf numFmtId="0" fontId="0" fillId="23" borderId="47" xfId="0" applyFill="1" applyBorder="1">
      <alignment vertical="center"/>
    </xf>
    <xf numFmtId="0" fontId="0" fillId="23" borderId="69" xfId="0" applyFill="1" applyBorder="1">
      <alignment vertical="center"/>
    </xf>
    <xf numFmtId="3" fontId="0" fillId="23" borderId="69" xfId="0" applyNumberFormat="1" applyFill="1" applyBorder="1">
      <alignment vertical="center"/>
    </xf>
    <xf numFmtId="3" fontId="0" fillId="12" borderId="69" xfId="0" applyNumberFormat="1" applyFill="1" applyBorder="1">
      <alignment vertical="center"/>
    </xf>
    <xf numFmtId="0" fontId="0" fillId="12" borderId="67" xfId="0" applyFill="1" applyBorder="1">
      <alignment vertical="center"/>
    </xf>
    <xf numFmtId="0" fontId="0" fillId="12" borderId="0" xfId="0" applyFill="1" applyAlignment="1">
      <alignment horizontal="right" vertical="center"/>
    </xf>
    <xf numFmtId="0" fontId="0" fillId="12" borderId="71" xfId="0" applyFill="1" applyBorder="1" applyAlignment="1">
      <alignment horizontal="right" vertical="center"/>
    </xf>
    <xf numFmtId="0" fontId="8" fillId="12" borderId="47" xfId="0" applyFont="1" applyFill="1" applyBorder="1" applyAlignment="1">
      <alignment horizontal="right" vertical="center"/>
    </xf>
    <xf numFmtId="0" fontId="0" fillId="23" borderId="0" xfId="0" applyFill="1" applyAlignment="1">
      <alignment horizontal="right" vertical="center"/>
    </xf>
    <xf numFmtId="0" fontId="8" fillId="23" borderId="47" xfId="0" applyFont="1" applyFill="1" applyBorder="1" applyAlignment="1">
      <alignment horizontal="right" vertical="center"/>
    </xf>
    <xf numFmtId="0" fontId="26" fillId="0" borderId="0" xfId="0" applyFont="1">
      <alignment vertical="center"/>
    </xf>
    <xf numFmtId="0" fontId="27" fillId="0" borderId="0" xfId="0" applyFont="1">
      <alignment vertical="center"/>
    </xf>
    <xf numFmtId="0" fontId="9" fillId="19" borderId="0" xfId="0" applyFont="1" applyFill="1">
      <alignment vertical="center"/>
    </xf>
    <xf numFmtId="14" fontId="0" fillId="0" borderId="0" xfId="0" applyNumberFormat="1">
      <alignment vertical="center"/>
    </xf>
    <xf numFmtId="177" fontId="0" fillId="0" borderId="0" xfId="0" applyNumberFormat="1">
      <alignment vertical="center"/>
    </xf>
    <xf numFmtId="0" fontId="0" fillId="0" borderId="70" xfId="0" applyBorder="1">
      <alignment vertical="center"/>
    </xf>
    <xf numFmtId="0" fontId="0" fillId="0" borderId="72" xfId="0" applyBorder="1">
      <alignment vertical="center"/>
    </xf>
    <xf numFmtId="178" fontId="0" fillId="0" borderId="0" xfId="0" applyNumberFormat="1">
      <alignment vertical="center"/>
    </xf>
    <xf numFmtId="0" fontId="0" fillId="0" borderId="55" xfId="0" applyBorder="1">
      <alignment vertical="center"/>
    </xf>
    <xf numFmtId="177" fontId="0" fillId="0" borderId="3" xfId="0" applyNumberFormat="1" applyBorder="1">
      <alignment vertical="center"/>
    </xf>
    <xf numFmtId="0" fontId="28" fillId="0" borderId="0" xfId="0" applyFont="1">
      <alignment vertical="center"/>
    </xf>
    <xf numFmtId="179" fontId="0" fillId="0" borderId="0" xfId="0" applyNumberFormat="1">
      <alignment vertical="center"/>
    </xf>
    <xf numFmtId="179"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3" fontId="6" fillId="0" borderId="67" xfId="0" applyNumberFormat="1" applyFont="1" applyBorder="1">
      <alignment vertical="center"/>
    </xf>
    <xf numFmtId="179"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9" fontId="0" fillId="0" borderId="73" xfId="0" applyNumberFormat="1" applyBorder="1">
      <alignment vertical="center"/>
    </xf>
    <xf numFmtId="0" fontId="0" fillId="0" borderId="74" xfId="0" applyBorder="1">
      <alignment vertical="center"/>
    </xf>
    <xf numFmtId="179" fontId="0" fillId="0" borderId="74" xfId="0" applyNumberFormat="1" applyBorder="1">
      <alignment vertical="center"/>
    </xf>
    <xf numFmtId="179" fontId="6" fillId="0" borderId="67" xfId="0" applyNumberFormat="1" applyFont="1" applyBorder="1" applyAlignment="1">
      <alignment horizontal="right" vertical="center"/>
    </xf>
    <xf numFmtId="180" fontId="0" fillId="0" borderId="2" xfId="0" applyNumberFormat="1" applyBorder="1">
      <alignment vertical="center"/>
    </xf>
    <xf numFmtId="180" fontId="0" fillId="0" borderId="4" xfId="0" applyNumberFormat="1" applyBorder="1">
      <alignment vertical="center"/>
    </xf>
    <xf numFmtId="0" fontId="6" fillId="0" borderId="75" xfId="0" applyFont="1" applyBorder="1">
      <alignment vertical="center"/>
    </xf>
    <xf numFmtId="0" fontId="0" fillId="0" borderId="0" xfId="0" applyAlignment="1">
      <alignment horizontal="right" vertical="center"/>
    </xf>
    <xf numFmtId="0" fontId="9" fillId="0" borderId="0" xfId="0" applyFont="1" applyAlignment="1">
      <alignment horizontal="righ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cellXfs>
  <cellStyles count="2">
    <cellStyle name="通貨" xfId="1" builtinId="7"/>
    <cellStyle name="標準" xfId="0" builtinId="0"/>
  </cellStyles>
  <dxfs count="0"/>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8</xdr:col>
      <xdr:colOff>0</xdr:colOff>
      <xdr:row>12</xdr:row>
      <xdr:rowOff>85725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48825" y="3276600"/>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27</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133351</xdr:colOff>
      <xdr:row>50</xdr:row>
      <xdr:rowOff>171450</xdr:rowOff>
    </xdr:from>
    <xdr:to>
      <xdr:col>1</xdr:col>
      <xdr:colOff>1200151</xdr:colOff>
      <xdr:row>53</xdr:row>
      <xdr:rowOff>28575</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590676" y="11515725"/>
          <a:ext cx="1066800" cy="5715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123826</xdr:colOff>
      <xdr:row>50</xdr:row>
      <xdr:rowOff>180974</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09901" y="11525249"/>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866775</xdr:colOff>
      <xdr:row>40</xdr:row>
      <xdr:rowOff>142874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5600" y="907732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161925</xdr:colOff>
      <xdr:row>12</xdr:row>
      <xdr:rowOff>38099</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619250" y="3228974"/>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50</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50</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dimension ref="A1:W220"/>
  <sheetViews>
    <sheetView tabSelected="1" zoomScale="78" zoomScaleNormal="78"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4" max="14" width="14.75" customWidth="1"/>
    <col min="15" max="15" width="9" customWidth="1"/>
    <col min="18" max="18" width="9.75" customWidth="1"/>
    <col min="19" max="19" width="12.375" customWidth="1"/>
    <col min="20" max="20" width="14.875" customWidth="1"/>
    <col min="21" max="21" width="15.375" customWidth="1"/>
    <col min="22" max="22" width="14.75" customWidth="1"/>
    <col min="23" max="23" width="14" customWidth="1"/>
  </cols>
  <sheetData>
    <row r="1" spans="1:14" ht="35.25" customHeight="1" x14ac:dyDescent="0.4">
      <c r="A1" s="246" t="s">
        <v>110</v>
      </c>
      <c r="B1" s="247"/>
      <c r="C1" s="247"/>
      <c r="D1" s="247"/>
      <c r="E1" s="247"/>
      <c r="F1" s="247"/>
      <c r="G1" s="247"/>
      <c r="H1" s="247"/>
      <c r="I1" s="247"/>
      <c r="J1" s="247"/>
    </row>
    <row r="2" spans="1:14" ht="28.5" customHeight="1" thickBot="1" x14ac:dyDescent="0.45">
      <c r="D2" s="247" t="s">
        <v>1</v>
      </c>
      <c r="E2" s="247"/>
      <c r="F2" s="247"/>
      <c r="G2" s="247"/>
      <c r="H2" s="216">
        <v>45892</v>
      </c>
      <c r="I2">
        <v>2</v>
      </c>
      <c r="J2">
        <v>3</v>
      </c>
      <c r="K2">
        <v>4</v>
      </c>
      <c r="L2">
        <v>5</v>
      </c>
      <c r="M2">
        <v>6</v>
      </c>
      <c r="N2" t="s">
        <v>100</v>
      </c>
    </row>
    <row r="3" spans="1:14" x14ac:dyDescent="0.4">
      <c r="A3" s="248" t="s">
        <v>0</v>
      </c>
      <c r="B3" s="250" t="s">
        <v>2</v>
      </c>
      <c r="C3" s="251"/>
      <c r="D3" s="250" t="s">
        <v>5</v>
      </c>
      <c r="E3" s="252"/>
      <c r="F3" s="253" t="s">
        <v>0</v>
      </c>
      <c r="G3" s="250" t="s">
        <v>6</v>
      </c>
      <c r="H3" s="251"/>
      <c r="I3" s="250" t="s">
        <v>7</v>
      </c>
      <c r="J3" s="251"/>
    </row>
    <row r="4" spans="1:14" x14ac:dyDescent="0.4">
      <c r="A4" s="249"/>
      <c r="B4" s="5" t="s">
        <v>3</v>
      </c>
      <c r="C4" s="1" t="s">
        <v>4</v>
      </c>
      <c r="D4" s="6" t="s">
        <v>3</v>
      </c>
      <c r="E4" s="45" t="s">
        <v>4</v>
      </c>
      <c r="F4" s="254"/>
      <c r="G4" s="16" t="s">
        <v>3</v>
      </c>
      <c r="H4" s="15" t="s">
        <v>4</v>
      </c>
      <c r="I4" s="16" t="s">
        <v>3</v>
      </c>
      <c r="J4" s="15" t="s">
        <v>4</v>
      </c>
    </row>
    <row r="5" spans="1:14" x14ac:dyDescent="0.4">
      <c r="A5" s="7" t="s">
        <v>448</v>
      </c>
      <c r="B5" s="142">
        <v>-1188</v>
      </c>
      <c r="C5" s="17"/>
      <c r="D5" s="32"/>
      <c r="E5" s="44"/>
      <c r="F5" s="47"/>
      <c r="G5" s="34"/>
      <c r="H5" s="33"/>
      <c r="I5" s="147">
        <v>-1188</v>
      </c>
      <c r="J5" s="35"/>
    </row>
    <row r="6" spans="1:14" x14ac:dyDescent="0.4">
      <c r="A6" s="8" t="s">
        <v>449</v>
      </c>
      <c r="B6" s="143">
        <v>756</v>
      </c>
      <c r="C6" s="18"/>
      <c r="D6" s="27"/>
      <c r="E6" s="42"/>
      <c r="F6" s="48"/>
      <c r="G6" s="27"/>
      <c r="H6" s="18"/>
      <c r="I6" s="101">
        <v>756</v>
      </c>
      <c r="J6" s="18"/>
    </row>
    <row r="7" spans="1:14" x14ac:dyDescent="0.4">
      <c r="A7" s="3"/>
      <c r="B7" s="144"/>
      <c r="C7" s="18"/>
      <c r="D7" s="26"/>
      <c r="E7" s="42"/>
      <c r="F7" s="49"/>
      <c r="G7" s="27"/>
      <c r="H7" s="18"/>
      <c r="I7" s="144"/>
      <c r="J7" s="36"/>
    </row>
    <row r="8" spans="1:14" x14ac:dyDescent="0.4">
      <c r="A8" s="3"/>
      <c r="B8" s="101"/>
      <c r="C8" s="18"/>
      <c r="D8" s="26"/>
      <c r="E8" s="42"/>
      <c r="F8" s="49"/>
      <c r="G8" s="27"/>
      <c r="H8" s="18"/>
      <c r="I8" s="145"/>
      <c r="J8" s="36"/>
    </row>
    <row r="9" spans="1:14" x14ac:dyDescent="0.4">
      <c r="A9" s="3"/>
      <c r="B9" s="101"/>
      <c r="C9" s="18"/>
      <c r="D9" s="26"/>
      <c r="E9" s="42"/>
      <c r="F9" s="49"/>
      <c r="G9" s="27"/>
      <c r="H9" s="18"/>
      <c r="I9" s="145"/>
      <c r="J9" s="36"/>
    </row>
    <row r="10" spans="1:14" x14ac:dyDescent="0.4">
      <c r="A10" s="3"/>
      <c r="B10" s="101"/>
      <c r="C10" s="18"/>
      <c r="D10" s="26"/>
      <c r="E10" s="42"/>
      <c r="F10" s="49"/>
      <c r="G10" s="27"/>
      <c r="H10" s="18"/>
      <c r="I10" s="145"/>
      <c r="J10" s="36"/>
    </row>
    <row r="11" spans="1:14" x14ac:dyDescent="0.4">
      <c r="A11" s="3"/>
      <c r="B11" s="101"/>
      <c r="C11" s="18"/>
      <c r="D11" s="26"/>
      <c r="E11" s="42"/>
      <c r="F11" s="49"/>
      <c r="G11" s="27"/>
      <c r="H11" s="18"/>
      <c r="I11" s="145"/>
      <c r="J11" s="36"/>
    </row>
    <row r="12" spans="1:14" x14ac:dyDescent="0.4">
      <c r="A12" s="3"/>
      <c r="B12" s="101"/>
      <c r="C12" s="18"/>
      <c r="D12" s="26"/>
      <c r="E12" s="42"/>
      <c r="F12" s="49"/>
      <c r="G12" s="27"/>
      <c r="H12" s="18"/>
      <c r="I12" s="145"/>
      <c r="J12" s="36"/>
    </row>
    <row r="13" spans="1:14" x14ac:dyDescent="0.4">
      <c r="A13" s="3" t="s">
        <v>73</v>
      </c>
      <c r="B13" s="101"/>
      <c r="C13" s="18"/>
      <c r="D13" s="26"/>
      <c r="E13" s="42"/>
      <c r="F13" s="49"/>
      <c r="G13" s="27"/>
      <c r="H13" s="18"/>
      <c r="I13" s="145"/>
      <c r="J13" s="36"/>
    </row>
    <row r="14" spans="1:14" x14ac:dyDescent="0.4">
      <c r="A14" s="8" t="s">
        <v>35</v>
      </c>
      <c r="B14" s="101"/>
      <c r="C14" s="19"/>
      <c r="D14" s="26"/>
      <c r="E14" s="43"/>
      <c r="F14" s="48"/>
      <c r="G14" s="26"/>
      <c r="H14" s="37"/>
      <c r="I14" s="145"/>
      <c r="J14" s="36"/>
    </row>
    <row r="15" spans="1:14" x14ac:dyDescent="0.4">
      <c r="A15" s="8" t="s">
        <v>33</v>
      </c>
      <c r="B15" s="101"/>
      <c r="C15" s="19"/>
      <c r="D15" s="30"/>
      <c r="E15" s="43"/>
      <c r="F15" s="48"/>
      <c r="G15" s="26"/>
      <c r="H15" s="37"/>
      <c r="I15" s="145"/>
      <c r="J15" s="37"/>
    </row>
    <row r="16" spans="1:14" x14ac:dyDescent="0.4">
      <c r="A16" s="8" t="s">
        <v>32</v>
      </c>
      <c r="B16" s="101"/>
      <c r="C16" s="19"/>
      <c r="D16" s="30"/>
      <c r="E16" s="43"/>
      <c r="F16" s="48"/>
      <c r="G16" s="26"/>
      <c r="H16" s="37"/>
      <c r="I16" s="145"/>
      <c r="J16" s="37"/>
    </row>
    <row r="17" spans="1:11" x14ac:dyDescent="0.4">
      <c r="A17" s="8" t="s">
        <v>34</v>
      </c>
      <c r="B17" s="101"/>
      <c r="C17" s="19"/>
      <c r="D17" s="30"/>
      <c r="E17" s="148"/>
      <c r="F17" s="48"/>
      <c r="G17" s="26"/>
      <c r="H17" s="37"/>
      <c r="I17" s="98"/>
      <c r="J17" s="37"/>
      <c r="K17" t="s">
        <v>62</v>
      </c>
    </row>
    <row r="18" spans="1:11" x14ac:dyDescent="0.4">
      <c r="A18" s="9" t="s">
        <v>8</v>
      </c>
      <c r="B18" s="145"/>
      <c r="C18" s="20"/>
      <c r="D18" s="30"/>
      <c r="E18" s="43"/>
      <c r="F18" s="48"/>
      <c r="G18" s="26"/>
      <c r="H18" s="37"/>
      <c r="I18" s="144"/>
      <c r="J18" s="37"/>
    </row>
    <row r="19" spans="1:11" x14ac:dyDescent="0.4">
      <c r="A19" s="3" t="s">
        <v>9</v>
      </c>
      <c r="B19" s="145"/>
      <c r="C19" s="18"/>
      <c r="D19" s="27"/>
      <c r="E19" s="43"/>
      <c r="F19" s="48"/>
      <c r="G19" s="29"/>
      <c r="H19" s="37"/>
      <c r="I19" s="144"/>
      <c r="J19" s="20"/>
    </row>
    <row r="20" spans="1:11" x14ac:dyDescent="0.4">
      <c r="A20" s="8" t="s">
        <v>10</v>
      </c>
      <c r="B20" s="145"/>
      <c r="C20" s="19"/>
      <c r="D20" s="26"/>
      <c r="E20" s="43"/>
      <c r="F20" s="48"/>
      <c r="G20" s="26"/>
      <c r="H20" s="37"/>
      <c r="I20" s="101"/>
      <c r="J20" s="18"/>
    </row>
    <row r="21" spans="1:11" x14ac:dyDescent="0.4">
      <c r="A21" s="9" t="s">
        <v>11</v>
      </c>
      <c r="B21" s="144"/>
      <c r="C21" s="20"/>
      <c r="D21" s="26"/>
      <c r="E21" s="43"/>
      <c r="F21" s="48"/>
      <c r="G21" s="26"/>
      <c r="H21" s="36"/>
      <c r="I21" s="144"/>
      <c r="J21" s="19"/>
    </row>
    <row r="22" spans="1:11" x14ac:dyDescent="0.4">
      <c r="A22" s="9" t="s">
        <v>12</v>
      </c>
      <c r="B22" s="87"/>
      <c r="C22" s="20"/>
      <c r="D22" s="89"/>
      <c r="E22" s="90"/>
      <c r="F22" s="48"/>
      <c r="G22" s="26"/>
      <c r="H22" s="20"/>
      <c r="I22" s="93"/>
      <c r="J22" s="20"/>
      <c r="K22" s="91" t="s">
        <v>55</v>
      </c>
    </row>
    <row r="23" spans="1:11" x14ac:dyDescent="0.4">
      <c r="A23" s="9" t="s">
        <v>27</v>
      </c>
      <c r="B23" s="144"/>
      <c r="C23" s="20"/>
      <c r="D23" s="30"/>
      <c r="E23" s="43"/>
      <c r="F23" s="48"/>
      <c r="G23" s="26"/>
      <c r="H23" s="18"/>
      <c r="I23" s="144"/>
      <c r="J23" s="18"/>
    </row>
    <row r="24" spans="1:11" ht="19.5" thickBot="1" x14ac:dyDescent="0.45">
      <c r="A24" s="79" t="s">
        <v>13</v>
      </c>
      <c r="B24" s="146"/>
      <c r="C24" s="80"/>
      <c r="D24" s="28"/>
      <c r="E24" s="75"/>
      <c r="F24" s="54"/>
      <c r="G24" s="28"/>
      <c r="H24" s="74"/>
      <c r="I24" s="146"/>
      <c r="J24" s="81"/>
      <c r="K24" s="10"/>
    </row>
    <row r="25" spans="1:11" ht="19.5" thickTop="1" x14ac:dyDescent="0.4">
      <c r="A25" s="3"/>
      <c r="B25" s="30"/>
      <c r="C25" s="136"/>
      <c r="D25" s="30"/>
      <c r="E25" s="42"/>
      <c r="F25" s="49"/>
      <c r="G25" s="27"/>
      <c r="H25" s="18"/>
      <c r="I25" s="30"/>
      <c r="J25" s="140"/>
    </row>
    <row r="26" spans="1:11" x14ac:dyDescent="0.4">
      <c r="A26" s="3"/>
      <c r="B26" s="30"/>
      <c r="C26" s="136"/>
      <c r="D26" s="27"/>
      <c r="E26" s="42"/>
      <c r="F26" s="49"/>
      <c r="G26" s="27"/>
      <c r="H26" s="18"/>
      <c r="I26" s="27"/>
      <c r="J26" s="141"/>
    </row>
    <row r="27" spans="1:11" x14ac:dyDescent="0.4">
      <c r="A27" s="3"/>
      <c r="B27" s="30"/>
      <c r="C27" s="136"/>
      <c r="D27" s="27"/>
      <c r="E27" s="42"/>
      <c r="F27" s="49"/>
      <c r="G27" s="27"/>
      <c r="H27" s="18"/>
      <c r="I27" s="27"/>
      <c r="J27" s="141"/>
    </row>
    <row r="28" spans="1:11" x14ac:dyDescent="0.4">
      <c r="A28" s="3" t="s">
        <v>64</v>
      </c>
      <c r="B28" s="30"/>
      <c r="C28" s="136"/>
      <c r="D28" s="27"/>
      <c r="E28" s="42"/>
      <c r="F28" s="49"/>
      <c r="G28" s="27"/>
      <c r="H28" s="18"/>
      <c r="I28" s="27"/>
      <c r="J28" s="141"/>
      <c r="K28" t="s">
        <v>240</v>
      </c>
    </row>
    <row r="29" spans="1:11" x14ac:dyDescent="0.4">
      <c r="A29" s="8" t="s">
        <v>36</v>
      </c>
      <c r="B29" s="26"/>
      <c r="C29" s="137"/>
      <c r="D29" s="27"/>
      <c r="E29" s="43"/>
      <c r="F29" s="48"/>
      <c r="G29" s="29"/>
      <c r="H29" s="18"/>
      <c r="I29" s="29"/>
      <c r="J29" s="141"/>
      <c r="K29" t="s">
        <v>241</v>
      </c>
    </row>
    <row r="30" spans="1:11" x14ac:dyDescent="0.4">
      <c r="A30" s="8" t="s">
        <v>37</v>
      </c>
      <c r="B30" s="26"/>
      <c r="C30" s="137"/>
      <c r="D30" s="27"/>
      <c r="E30" s="43"/>
      <c r="F30" s="48"/>
      <c r="G30" s="29"/>
      <c r="H30" s="18"/>
      <c r="I30" s="29"/>
      <c r="J30" s="141"/>
      <c r="K30" t="s">
        <v>410</v>
      </c>
    </row>
    <row r="31" spans="1:11" x14ac:dyDescent="0.4">
      <c r="A31" s="8" t="s">
        <v>38</v>
      </c>
      <c r="B31" s="26"/>
      <c r="C31" s="137"/>
      <c r="D31" s="27"/>
      <c r="E31" s="43"/>
      <c r="F31" s="48"/>
      <c r="G31" s="29"/>
      <c r="H31" s="18"/>
      <c r="I31" s="29"/>
      <c r="J31" s="141"/>
      <c r="K31" t="s">
        <v>411</v>
      </c>
    </row>
    <row r="32" spans="1:11" x14ac:dyDescent="0.4">
      <c r="A32" s="8"/>
      <c r="B32" s="26"/>
      <c r="C32" s="137"/>
      <c r="D32" s="27"/>
      <c r="E32" s="43"/>
      <c r="F32" s="48"/>
      <c r="G32" s="29"/>
      <c r="H32" s="18"/>
      <c r="I32" s="29"/>
      <c r="J32" s="141"/>
    </row>
    <row r="33" spans="1:23" x14ac:dyDescent="0.4">
      <c r="A33" s="8"/>
      <c r="B33" s="26"/>
      <c r="C33" s="137"/>
      <c r="D33" s="27"/>
      <c r="E33" s="43"/>
      <c r="F33" s="48"/>
      <c r="G33" s="29"/>
      <c r="H33" s="18"/>
      <c r="I33" s="29"/>
      <c r="J33" s="141"/>
    </row>
    <row r="34" spans="1:23" x14ac:dyDescent="0.4">
      <c r="A34" s="8"/>
      <c r="B34" s="26"/>
      <c r="C34" s="137"/>
      <c r="D34" s="27"/>
      <c r="E34" s="43"/>
      <c r="F34" s="48"/>
      <c r="G34" s="29"/>
      <c r="H34" s="18"/>
      <c r="I34" s="29"/>
      <c r="J34" s="141"/>
    </row>
    <row r="35" spans="1:23" x14ac:dyDescent="0.4">
      <c r="A35" s="8"/>
      <c r="B35" s="26"/>
      <c r="C35" s="137"/>
      <c r="D35" s="27"/>
      <c r="E35" s="43"/>
      <c r="F35" s="48"/>
      <c r="G35" s="29"/>
      <c r="H35" s="18"/>
      <c r="I35" s="29"/>
      <c r="J35" s="141"/>
    </row>
    <row r="36" spans="1:23" x14ac:dyDescent="0.4">
      <c r="A36" s="8" t="s">
        <v>39</v>
      </c>
      <c r="B36" s="26"/>
      <c r="C36" s="137"/>
      <c r="D36" s="27"/>
      <c r="E36" s="43"/>
      <c r="F36" s="48"/>
      <c r="G36" s="29"/>
      <c r="H36" s="18"/>
      <c r="I36" s="29"/>
      <c r="J36" s="141"/>
    </row>
    <row r="37" spans="1:23" x14ac:dyDescent="0.4">
      <c r="A37" s="8" t="s">
        <v>40</v>
      </c>
      <c r="B37" s="26"/>
      <c r="C37" s="137"/>
      <c r="D37" s="101"/>
      <c r="E37" s="100"/>
      <c r="F37" s="48"/>
      <c r="G37" s="29"/>
      <c r="H37" s="18"/>
      <c r="I37" s="29"/>
      <c r="J37" s="99"/>
      <c r="K37" t="s">
        <v>61</v>
      </c>
    </row>
    <row r="38" spans="1:23" x14ac:dyDescent="0.4">
      <c r="A38" s="9" t="s">
        <v>14</v>
      </c>
      <c r="B38" s="26"/>
      <c r="C38" s="138"/>
      <c r="D38" s="27"/>
      <c r="E38" s="62"/>
      <c r="F38" s="48"/>
      <c r="G38" s="29"/>
      <c r="H38" s="20"/>
      <c r="I38" s="29"/>
      <c r="J38" s="151"/>
      <c r="K38" t="s">
        <v>49</v>
      </c>
      <c r="M38" s="150"/>
    </row>
    <row r="39" spans="1:23" x14ac:dyDescent="0.4">
      <c r="A39" s="9" t="s">
        <v>41</v>
      </c>
      <c r="B39" s="26"/>
      <c r="C39" s="138"/>
      <c r="D39" s="26"/>
      <c r="E39" s="65"/>
      <c r="F39" s="49"/>
      <c r="G39" s="26"/>
      <c r="H39" s="18"/>
      <c r="I39" s="29"/>
      <c r="J39" s="152"/>
      <c r="K39" t="s">
        <v>53</v>
      </c>
      <c r="M39" s="150"/>
    </row>
    <row r="40" spans="1:23" ht="19.5" thickBot="1" x14ac:dyDescent="0.45">
      <c r="A40" s="71" t="s">
        <v>15</v>
      </c>
      <c r="B40" s="72"/>
      <c r="C40" s="139"/>
      <c r="D40" s="72"/>
      <c r="E40" s="75"/>
      <c r="F40" s="76"/>
      <c r="G40" s="72"/>
      <c r="H40" s="74"/>
      <c r="I40" s="72"/>
      <c r="J40" s="139"/>
    </row>
    <row r="41" spans="1:23" ht="19.5" thickTop="1" x14ac:dyDescent="0.4">
      <c r="A41" s="3" t="s">
        <v>104</v>
      </c>
      <c r="B41" s="27"/>
      <c r="C41" s="127"/>
      <c r="D41" s="27"/>
      <c r="E41" s="42"/>
      <c r="F41" s="49"/>
      <c r="G41" s="27"/>
      <c r="H41" s="18"/>
      <c r="I41" s="27"/>
      <c r="J41" s="127"/>
      <c r="K41" t="s">
        <v>68</v>
      </c>
    </row>
    <row r="42" spans="1:23" x14ac:dyDescent="0.4">
      <c r="A42" s="11" t="s">
        <v>105</v>
      </c>
      <c r="B42" s="27"/>
      <c r="C42" s="127"/>
      <c r="D42" s="30"/>
      <c r="E42" s="42"/>
      <c r="F42" s="49"/>
      <c r="G42" s="30"/>
      <c r="H42" s="39"/>
      <c r="I42" s="27"/>
      <c r="J42" s="128"/>
      <c r="K42" t="s">
        <v>69</v>
      </c>
      <c r="S42" t="s">
        <v>395</v>
      </c>
      <c r="T42" t="s">
        <v>398</v>
      </c>
    </row>
    <row r="43" spans="1:23" ht="25.5" x14ac:dyDescent="0.4">
      <c r="A43" s="9"/>
      <c r="B43" s="27"/>
      <c r="C43" s="127"/>
      <c r="D43" s="26"/>
      <c r="E43" s="42"/>
      <c r="F43" s="49"/>
      <c r="G43" s="26"/>
      <c r="H43" s="36"/>
      <c r="I43" s="29"/>
      <c r="J43" s="129"/>
      <c r="S43" s="223" t="s">
        <v>305</v>
      </c>
      <c r="U43" t="s">
        <v>311</v>
      </c>
      <c r="W43" t="s">
        <v>397</v>
      </c>
    </row>
    <row r="44" spans="1:23" ht="19.5" thickBot="1" x14ac:dyDescent="0.45">
      <c r="A44" s="9"/>
      <c r="B44" s="27"/>
      <c r="C44" s="127"/>
      <c r="D44" s="26"/>
      <c r="E44" s="42"/>
      <c r="F44" s="49"/>
      <c r="G44" s="26"/>
      <c r="H44" s="36"/>
      <c r="I44" s="29"/>
      <c r="J44" s="129"/>
      <c r="W44" t="s">
        <v>396</v>
      </c>
    </row>
    <row r="45" spans="1:23" ht="19.5" thickBot="1" x14ac:dyDescent="0.45">
      <c r="A45" s="71"/>
      <c r="B45" s="72"/>
      <c r="C45" s="131"/>
      <c r="D45" s="72"/>
      <c r="E45" s="73"/>
      <c r="F45" s="54"/>
      <c r="G45" s="72"/>
      <c r="H45" s="78"/>
      <c r="I45" s="72"/>
      <c r="J45" s="130"/>
      <c r="K45" t="s">
        <v>72</v>
      </c>
      <c r="R45" s="218" t="s">
        <v>0</v>
      </c>
      <c r="S45" s="202" t="s">
        <v>300</v>
      </c>
      <c r="T45" s="202" t="s">
        <v>301</v>
      </c>
      <c r="U45" s="202" t="s">
        <v>302</v>
      </c>
      <c r="V45" s="202" t="s">
        <v>303</v>
      </c>
      <c r="W45" s="219" t="s">
        <v>304</v>
      </c>
    </row>
    <row r="46" spans="1:23" ht="19.5" thickTop="1" x14ac:dyDescent="0.4">
      <c r="A46" s="11" t="s">
        <v>445</v>
      </c>
      <c r="B46" s="27">
        <v>0</v>
      </c>
      <c r="C46" s="21">
        <v>1080</v>
      </c>
      <c r="D46" s="30"/>
      <c r="E46" s="77"/>
      <c r="F46" s="47" t="s">
        <v>444</v>
      </c>
      <c r="G46" s="30">
        <v>0</v>
      </c>
      <c r="H46" s="38">
        <v>1080</v>
      </c>
      <c r="I46" s="30"/>
      <c r="J46" s="39"/>
      <c r="K46" s="91" t="s">
        <v>67</v>
      </c>
      <c r="R46" s="2" t="s">
        <v>444</v>
      </c>
      <c r="S46" s="220">
        <v>1080</v>
      </c>
      <c r="T46" s="220">
        <v>80</v>
      </c>
      <c r="U46" s="220">
        <v>0</v>
      </c>
      <c r="V46" s="220">
        <v>0</v>
      </c>
      <c r="W46" s="241" t="s">
        <v>434</v>
      </c>
    </row>
    <row r="47" spans="1:23" x14ac:dyDescent="0.4">
      <c r="A47" s="14" t="s">
        <v>447</v>
      </c>
      <c r="B47" s="122">
        <v>1512</v>
      </c>
      <c r="C47" s="18">
        <v>0</v>
      </c>
      <c r="D47" s="92" t="s">
        <v>58</v>
      </c>
      <c r="E47" s="88" t="s">
        <v>57</v>
      </c>
      <c r="F47" s="51" t="s">
        <v>446</v>
      </c>
      <c r="G47" s="122">
        <v>1512</v>
      </c>
      <c r="H47" s="39">
        <v>0</v>
      </c>
      <c r="I47" s="30"/>
      <c r="J47" s="39"/>
      <c r="K47" s="91" t="s">
        <v>54</v>
      </c>
      <c r="R47" s="2" t="s">
        <v>446</v>
      </c>
      <c r="S47" s="220">
        <v>0</v>
      </c>
      <c r="T47" s="220">
        <v>0</v>
      </c>
      <c r="U47" s="220">
        <v>324</v>
      </c>
      <c r="V47" s="220">
        <v>24</v>
      </c>
      <c r="W47" s="241" t="s">
        <v>430</v>
      </c>
    </row>
    <row r="48" spans="1:23" x14ac:dyDescent="0.4">
      <c r="A48" s="12" t="s">
        <v>29</v>
      </c>
      <c r="B48" s="123"/>
      <c r="C48" s="19"/>
      <c r="D48" s="57"/>
      <c r="E48" s="42"/>
      <c r="F48" s="49"/>
      <c r="G48" s="121"/>
      <c r="H48" s="18"/>
      <c r="I48" s="27"/>
      <c r="J48" s="18"/>
      <c r="K48" s="91" t="s">
        <v>56</v>
      </c>
      <c r="R48" s="2" t="s">
        <v>446</v>
      </c>
      <c r="S48" s="220">
        <v>0</v>
      </c>
      <c r="T48" s="220">
        <v>0</v>
      </c>
      <c r="U48" s="220">
        <v>1188</v>
      </c>
      <c r="V48" s="220">
        <v>88</v>
      </c>
      <c r="W48" s="241" t="s">
        <v>433</v>
      </c>
    </row>
    <row r="49" spans="1:23" x14ac:dyDescent="0.4">
      <c r="A49" s="13" t="s">
        <v>30</v>
      </c>
      <c r="B49" s="123"/>
      <c r="C49" s="19"/>
      <c r="D49" s="58"/>
      <c r="E49" s="40"/>
      <c r="F49" s="50"/>
      <c r="G49" s="123"/>
      <c r="H49" s="36"/>
      <c r="I49" s="26"/>
      <c r="J49" s="40"/>
      <c r="K49" s="2"/>
      <c r="R49" s="2"/>
      <c r="S49" s="220"/>
      <c r="T49" s="220"/>
      <c r="U49" s="220"/>
      <c r="V49" s="220"/>
      <c r="W49" s="241"/>
    </row>
    <row r="50" spans="1:23" x14ac:dyDescent="0.4">
      <c r="A50" s="9" t="s">
        <v>43</v>
      </c>
      <c r="B50" s="123"/>
      <c r="C50" s="19"/>
      <c r="D50" s="58"/>
      <c r="E50" s="40"/>
      <c r="F50" s="50"/>
      <c r="G50" s="123"/>
      <c r="H50" s="36"/>
      <c r="I50" s="26"/>
      <c r="J50" s="36"/>
      <c r="R50" s="2"/>
      <c r="S50" s="220"/>
      <c r="T50" s="220"/>
      <c r="U50" s="220"/>
      <c r="V50" s="220"/>
      <c r="W50" s="241"/>
    </row>
    <row r="51" spans="1:23" x14ac:dyDescent="0.4">
      <c r="A51" s="9" t="s">
        <v>31</v>
      </c>
      <c r="B51" s="123"/>
      <c r="C51" s="19"/>
      <c r="D51" s="57"/>
      <c r="E51" s="40"/>
      <c r="F51" s="50"/>
      <c r="G51" s="123"/>
      <c r="H51" s="36"/>
      <c r="I51" s="26"/>
      <c r="J51" s="36"/>
      <c r="R51" s="2"/>
      <c r="S51" s="220"/>
      <c r="T51" s="220"/>
      <c r="U51" s="220"/>
      <c r="V51" s="220"/>
      <c r="W51" s="241"/>
    </row>
    <row r="52" spans="1:23" x14ac:dyDescent="0.4">
      <c r="A52" s="2" t="s">
        <v>44</v>
      </c>
      <c r="B52" s="123"/>
      <c r="C52" s="19"/>
      <c r="D52" s="57"/>
      <c r="E52" s="40"/>
      <c r="F52" s="50"/>
      <c r="G52" s="123"/>
      <c r="H52" s="36"/>
      <c r="I52" s="26"/>
      <c r="J52" s="36"/>
      <c r="R52" s="2"/>
      <c r="S52" s="220"/>
      <c r="T52" s="220"/>
      <c r="U52" s="220"/>
      <c r="V52" s="220"/>
      <c r="W52" s="241"/>
    </row>
    <row r="53" spans="1:23" x14ac:dyDescent="0.4">
      <c r="A53" s="2"/>
      <c r="B53" s="123"/>
      <c r="C53" s="19"/>
      <c r="D53" s="57"/>
      <c r="E53" s="40"/>
      <c r="F53" s="50"/>
      <c r="G53" s="123"/>
      <c r="H53" s="36"/>
      <c r="I53" s="26"/>
      <c r="J53" s="36"/>
      <c r="R53" s="2"/>
      <c r="S53" s="220"/>
      <c r="T53" s="220"/>
      <c r="U53" s="220"/>
      <c r="V53" s="220"/>
      <c r="W53" s="241"/>
    </row>
    <row r="54" spans="1:23" x14ac:dyDescent="0.4">
      <c r="A54" s="2"/>
      <c r="B54" s="123"/>
      <c r="C54" s="19"/>
      <c r="D54" s="57"/>
      <c r="E54" s="40"/>
      <c r="F54" s="50"/>
      <c r="G54" s="123"/>
      <c r="H54" s="36"/>
      <c r="I54" s="26"/>
      <c r="J54" s="36"/>
      <c r="R54" s="2"/>
      <c r="S54" s="220"/>
      <c r="T54" s="220"/>
      <c r="U54" s="220"/>
      <c r="V54" s="220"/>
      <c r="W54" s="241"/>
    </row>
    <row r="55" spans="1:23" x14ac:dyDescent="0.4">
      <c r="A55" s="2"/>
      <c r="B55" s="123"/>
      <c r="C55" s="19"/>
      <c r="D55" s="57"/>
      <c r="E55" s="40"/>
      <c r="F55" s="50"/>
      <c r="G55" s="123"/>
      <c r="H55" s="36"/>
      <c r="I55" s="26"/>
      <c r="J55" s="36"/>
      <c r="R55" s="2"/>
      <c r="S55" s="220"/>
      <c r="T55" s="220"/>
      <c r="U55" s="220"/>
      <c r="V55" s="220"/>
      <c r="W55" s="241"/>
    </row>
    <row r="56" spans="1:23" x14ac:dyDescent="0.4">
      <c r="A56" s="2"/>
      <c r="B56" s="123"/>
      <c r="C56" s="19"/>
      <c r="D56" s="57"/>
      <c r="E56" s="40"/>
      <c r="F56" s="50"/>
      <c r="G56" s="123"/>
      <c r="H56" s="36"/>
      <c r="I56" s="26"/>
      <c r="J56" s="36"/>
      <c r="R56" s="2"/>
      <c r="S56" s="220"/>
      <c r="T56" s="220"/>
      <c r="U56" s="220"/>
      <c r="V56" s="220"/>
      <c r="W56" s="241"/>
    </row>
    <row r="57" spans="1:23" x14ac:dyDescent="0.4">
      <c r="A57" s="2"/>
      <c r="B57" s="123"/>
      <c r="C57" s="19"/>
      <c r="D57" s="57"/>
      <c r="E57" s="40"/>
      <c r="F57" s="50"/>
      <c r="G57" s="123"/>
      <c r="H57" s="36"/>
      <c r="I57" s="26"/>
      <c r="J57" s="36"/>
      <c r="R57" s="2"/>
      <c r="S57" s="220"/>
      <c r="T57" s="220"/>
      <c r="U57" s="220"/>
      <c r="V57" s="220"/>
      <c r="W57" s="241"/>
    </row>
    <row r="58" spans="1:23" x14ac:dyDescent="0.4">
      <c r="A58" s="2"/>
      <c r="B58" s="123"/>
      <c r="C58" s="19"/>
      <c r="D58" s="58"/>
      <c r="E58" s="40"/>
      <c r="F58" s="50"/>
      <c r="G58" s="123"/>
      <c r="H58" s="36"/>
      <c r="I58" s="26"/>
      <c r="J58" s="36"/>
      <c r="R58" s="2"/>
      <c r="S58" s="220"/>
      <c r="T58" s="220"/>
      <c r="U58" s="220"/>
      <c r="V58" s="220"/>
      <c r="W58" s="241"/>
    </row>
    <row r="59" spans="1:23" x14ac:dyDescent="0.4">
      <c r="A59" s="2"/>
      <c r="B59" s="123"/>
      <c r="C59" s="19"/>
      <c r="D59" s="58"/>
      <c r="E59" s="40"/>
      <c r="F59" s="50"/>
      <c r="G59" s="123"/>
      <c r="H59" s="36"/>
      <c r="I59" s="26"/>
      <c r="J59" s="36"/>
      <c r="R59" s="2"/>
      <c r="S59" s="220"/>
      <c r="T59" s="220"/>
      <c r="U59" s="220"/>
      <c r="V59" s="220"/>
      <c r="W59" s="241"/>
    </row>
    <row r="60" spans="1:23" x14ac:dyDescent="0.4">
      <c r="A60" s="2"/>
      <c r="B60" s="123"/>
      <c r="C60" s="19"/>
      <c r="D60" s="58"/>
      <c r="E60" s="40"/>
      <c r="F60" s="50"/>
      <c r="G60" s="123"/>
      <c r="H60" s="36"/>
      <c r="I60" s="26"/>
      <c r="J60" s="36"/>
      <c r="R60" s="2"/>
      <c r="S60" s="220"/>
      <c r="T60" s="220"/>
      <c r="U60" s="220"/>
      <c r="V60" s="220"/>
      <c r="W60" s="241"/>
    </row>
    <row r="61" spans="1:23" x14ac:dyDescent="0.4">
      <c r="A61" s="2" t="s">
        <v>59</v>
      </c>
      <c r="B61" s="123"/>
      <c r="C61" s="19"/>
      <c r="D61" s="95" t="s">
        <v>63</v>
      </c>
      <c r="E61" s="40"/>
      <c r="F61" s="50"/>
      <c r="G61" s="153"/>
      <c r="H61" s="36"/>
      <c r="I61" s="26"/>
      <c r="J61" s="36"/>
      <c r="K61" t="s">
        <v>65</v>
      </c>
      <c r="M61" s="150"/>
      <c r="R61" s="2"/>
      <c r="S61" s="220"/>
      <c r="T61" s="220"/>
      <c r="U61" s="220"/>
      <c r="V61" s="220"/>
      <c r="W61" s="241"/>
    </row>
    <row r="62" spans="1:23" x14ac:dyDescent="0.4">
      <c r="A62" s="9" t="s">
        <v>46</v>
      </c>
      <c r="B62" s="123"/>
      <c r="C62" s="19"/>
      <c r="D62" s="70"/>
      <c r="E62" s="66"/>
      <c r="F62" s="50"/>
      <c r="G62" s="153"/>
      <c r="H62" s="36"/>
      <c r="I62" s="26"/>
      <c r="J62" s="36"/>
      <c r="K62" t="s">
        <v>50</v>
      </c>
      <c r="M62" s="150"/>
      <c r="R62" s="2"/>
      <c r="S62" s="220"/>
      <c r="T62" s="220"/>
      <c r="U62" s="220"/>
      <c r="V62" s="220"/>
      <c r="W62" s="241"/>
    </row>
    <row r="63" spans="1:23" x14ac:dyDescent="0.4">
      <c r="A63" s="9" t="s">
        <v>26</v>
      </c>
      <c r="B63" s="123"/>
      <c r="C63" s="20"/>
      <c r="D63" s="27"/>
      <c r="E63" s="68"/>
      <c r="F63" s="52"/>
      <c r="G63" s="154"/>
      <c r="H63" s="39"/>
      <c r="I63" s="30"/>
      <c r="J63" s="39"/>
      <c r="K63" t="s">
        <v>51</v>
      </c>
      <c r="M63" s="150"/>
      <c r="R63" s="2"/>
      <c r="S63" s="220"/>
      <c r="T63" s="220"/>
      <c r="U63" s="220"/>
      <c r="V63" s="220"/>
      <c r="W63" s="241"/>
    </row>
    <row r="64" spans="1:23" x14ac:dyDescent="0.4">
      <c r="A64" s="11" t="s">
        <v>16</v>
      </c>
      <c r="B64" s="123"/>
      <c r="C64" s="18"/>
      <c r="D64" s="26"/>
      <c r="E64" s="60"/>
      <c r="F64" s="53"/>
      <c r="G64" s="153"/>
      <c r="H64" s="36"/>
      <c r="I64" s="26"/>
      <c r="J64" s="36"/>
      <c r="K64" t="s">
        <v>52</v>
      </c>
      <c r="M64" s="150"/>
      <c r="R64" s="2"/>
      <c r="S64" s="220"/>
      <c r="T64" s="220"/>
      <c r="U64" s="220"/>
      <c r="V64" s="220"/>
      <c r="W64" s="241"/>
    </row>
    <row r="65" spans="1:23" x14ac:dyDescent="0.4">
      <c r="A65" s="11" t="s">
        <v>17</v>
      </c>
      <c r="B65" s="125"/>
      <c r="C65" s="22"/>
      <c r="D65" s="30"/>
      <c r="E65" s="155" t="s">
        <v>112</v>
      </c>
      <c r="F65" s="51"/>
      <c r="G65" s="134"/>
      <c r="H65" s="39"/>
      <c r="I65" s="30"/>
      <c r="J65" s="39"/>
      <c r="K65" t="s">
        <v>113</v>
      </c>
      <c r="R65" s="2"/>
      <c r="S65" s="220"/>
      <c r="T65" s="220"/>
      <c r="U65" s="220"/>
      <c r="V65" s="220"/>
      <c r="W65" s="241"/>
    </row>
    <row r="66" spans="1:23" ht="19.5" thickBot="1" x14ac:dyDescent="0.45">
      <c r="A66" s="79"/>
      <c r="B66" s="28">
        <f>SUM(B5:B65)</f>
        <v>1080</v>
      </c>
      <c r="C66" s="23">
        <f>SUM(C5:C65)</f>
        <v>1080</v>
      </c>
      <c r="D66" s="72"/>
      <c r="E66" s="75"/>
      <c r="F66" s="76"/>
      <c r="G66" s="126"/>
      <c r="H66" s="74"/>
      <c r="I66" s="72"/>
      <c r="J66" s="74"/>
      <c r="R66" s="2"/>
      <c r="S66" s="220"/>
      <c r="T66" s="220"/>
      <c r="U66" s="220"/>
      <c r="V66" s="220"/>
      <c r="W66" s="241"/>
    </row>
    <row r="67" spans="1:23" ht="19.5" thickTop="1" x14ac:dyDescent="0.4">
      <c r="A67" s="3"/>
      <c r="B67" s="27"/>
      <c r="C67" s="24"/>
      <c r="D67" s="30"/>
      <c r="E67" s="77"/>
      <c r="F67" s="47"/>
      <c r="G67" s="30"/>
      <c r="H67" s="39"/>
      <c r="I67" s="30"/>
      <c r="J67" s="39"/>
      <c r="R67" s="2"/>
      <c r="S67" s="220"/>
      <c r="T67" s="220"/>
      <c r="U67" s="220"/>
      <c r="V67" s="220"/>
      <c r="W67" s="241"/>
    </row>
    <row r="68" spans="1:23" x14ac:dyDescent="0.4">
      <c r="A68" s="9"/>
      <c r="B68" s="29"/>
      <c r="C68" s="20"/>
      <c r="D68" s="27"/>
      <c r="E68" s="42"/>
      <c r="F68" s="49"/>
      <c r="G68" s="27"/>
      <c r="H68" s="18"/>
      <c r="I68" s="27"/>
      <c r="J68" s="18"/>
      <c r="R68" s="2"/>
      <c r="S68" s="220"/>
      <c r="T68" s="220"/>
      <c r="U68" s="220"/>
      <c r="V68" s="220"/>
      <c r="W68" s="241"/>
    </row>
    <row r="69" spans="1:23" x14ac:dyDescent="0.4">
      <c r="A69" s="9" t="s">
        <v>18</v>
      </c>
      <c r="B69" s="29"/>
      <c r="C69" s="20"/>
      <c r="D69" s="59"/>
      <c r="E69" s="40"/>
      <c r="F69" s="50"/>
      <c r="G69" s="26"/>
      <c r="H69" s="36"/>
      <c r="I69" s="59"/>
      <c r="J69" s="40"/>
      <c r="K69" s="2"/>
      <c r="R69" s="2"/>
      <c r="S69" s="220"/>
      <c r="T69" s="220"/>
      <c r="U69" s="220"/>
      <c r="V69" s="220"/>
      <c r="W69" s="241"/>
    </row>
    <row r="70" spans="1:23" x14ac:dyDescent="0.4">
      <c r="A70" s="3" t="s">
        <v>19</v>
      </c>
      <c r="B70" s="26"/>
      <c r="C70" s="18"/>
      <c r="D70" s="67"/>
      <c r="E70" s="40"/>
      <c r="F70" s="50"/>
      <c r="G70" s="26"/>
      <c r="H70" s="36"/>
      <c r="I70" s="67"/>
      <c r="J70" s="36"/>
      <c r="R70" s="2"/>
      <c r="S70" s="220"/>
      <c r="T70" s="220"/>
      <c r="U70" s="220"/>
      <c r="V70" s="220"/>
      <c r="W70" s="241"/>
    </row>
    <row r="71" spans="1:23" x14ac:dyDescent="0.4">
      <c r="A71" s="8" t="s">
        <v>20</v>
      </c>
      <c r="B71" s="26"/>
      <c r="C71" s="19"/>
      <c r="D71" s="30"/>
      <c r="E71" s="69"/>
      <c r="F71" s="53"/>
      <c r="G71" s="26"/>
      <c r="H71" s="36"/>
      <c r="I71" s="26"/>
      <c r="J71" s="149"/>
      <c r="R71" s="2"/>
      <c r="S71" s="220"/>
      <c r="T71" s="220"/>
      <c r="U71" s="220"/>
      <c r="V71" s="220"/>
      <c r="W71" s="241"/>
    </row>
    <row r="72" spans="1:23" x14ac:dyDescent="0.4">
      <c r="A72" s="8" t="s">
        <v>21</v>
      </c>
      <c r="B72" s="30"/>
      <c r="C72" s="19"/>
      <c r="D72" s="26"/>
      <c r="E72" s="66"/>
      <c r="F72" s="53"/>
      <c r="G72" s="26"/>
      <c r="H72" s="36"/>
      <c r="I72" s="26"/>
      <c r="J72" s="56"/>
      <c r="R72" s="2"/>
      <c r="S72" s="220"/>
      <c r="T72" s="220"/>
      <c r="U72" s="220"/>
      <c r="V72" s="220"/>
      <c r="W72" s="241"/>
    </row>
    <row r="73" spans="1:23" ht="19.5" thickBot="1" x14ac:dyDescent="0.45">
      <c r="A73" s="8" t="s">
        <v>25</v>
      </c>
      <c r="B73" s="30"/>
      <c r="C73" s="19"/>
      <c r="D73" s="63"/>
      <c r="E73" s="40"/>
      <c r="F73" s="50"/>
      <c r="G73" s="63"/>
      <c r="H73" s="36"/>
      <c r="I73" s="26"/>
      <c r="J73" s="36"/>
      <c r="R73" s="221"/>
      <c r="S73" s="222">
        <f>SUM(S46:S72)</f>
        <v>1080</v>
      </c>
      <c r="T73" s="222">
        <f>SUM(T46:T72)</f>
        <v>80</v>
      </c>
      <c r="U73" s="222">
        <f>SUM(U46:U72)</f>
        <v>1512</v>
      </c>
      <c r="V73" s="222">
        <f>SUM(V46:V72)</f>
        <v>112</v>
      </c>
      <c r="W73" s="242"/>
    </row>
    <row r="74" spans="1:23" x14ac:dyDescent="0.4">
      <c r="A74" s="8" t="s">
        <v>45</v>
      </c>
      <c r="B74" s="30"/>
      <c r="C74" s="20"/>
      <c r="D74" s="61"/>
      <c r="E74" s="40"/>
      <c r="F74" s="50"/>
      <c r="G74" s="61"/>
      <c r="H74" s="36"/>
      <c r="I74" s="26"/>
      <c r="J74" s="36"/>
      <c r="S74" s="217"/>
      <c r="T74" s="217"/>
      <c r="U74" s="217"/>
      <c r="V74" s="217"/>
      <c r="W74" s="216"/>
    </row>
    <row r="75" spans="1:23" x14ac:dyDescent="0.4">
      <c r="A75" s="8" t="s">
        <v>47</v>
      </c>
      <c r="B75" s="30"/>
      <c r="C75" s="18"/>
      <c r="D75" s="58"/>
      <c r="E75" s="94"/>
      <c r="F75" s="50"/>
      <c r="G75" s="58"/>
      <c r="H75" s="36"/>
      <c r="I75" s="26"/>
      <c r="J75" s="96"/>
      <c r="S75" s="217"/>
      <c r="T75" s="217"/>
      <c r="U75" s="217"/>
      <c r="V75" s="217"/>
      <c r="W75" s="216"/>
    </row>
    <row r="76" spans="1:23" x14ac:dyDescent="0.4">
      <c r="A76" s="8" t="s">
        <v>48</v>
      </c>
      <c r="B76" s="30"/>
      <c r="C76" s="18"/>
      <c r="D76" s="58"/>
      <c r="E76" s="46"/>
      <c r="F76" s="50"/>
      <c r="G76" s="58"/>
      <c r="H76" s="36"/>
      <c r="I76" s="26"/>
      <c r="J76" s="85"/>
      <c r="K76" t="s">
        <v>60</v>
      </c>
      <c r="S76" s="217"/>
      <c r="T76" s="217"/>
      <c r="U76" s="217"/>
      <c r="V76" s="217"/>
      <c r="W76" s="216"/>
    </row>
    <row r="77" spans="1:23" x14ac:dyDescent="0.4">
      <c r="A77" s="8" t="s">
        <v>22</v>
      </c>
      <c r="B77" s="30"/>
      <c r="C77" s="18"/>
      <c r="D77" s="64"/>
      <c r="E77" s="40"/>
      <c r="F77" s="50"/>
      <c r="G77" s="64"/>
      <c r="H77" s="36"/>
      <c r="I77" s="26"/>
      <c r="J77" s="36"/>
      <c r="S77" s="217"/>
      <c r="T77" s="217"/>
      <c r="U77" s="217"/>
      <c r="V77" s="217"/>
      <c r="W77" s="216"/>
    </row>
    <row r="78" spans="1:23" x14ac:dyDescent="0.4">
      <c r="A78" s="8" t="s">
        <v>23</v>
      </c>
      <c r="B78" s="27"/>
      <c r="C78" s="19"/>
      <c r="D78" s="58"/>
      <c r="E78" s="40"/>
      <c r="F78" s="50"/>
      <c r="G78" s="58"/>
      <c r="H78" s="36"/>
      <c r="I78" s="26"/>
      <c r="J78" s="36"/>
      <c r="W78" s="216"/>
    </row>
    <row r="79" spans="1:23" ht="19.5" thickBot="1" x14ac:dyDescent="0.45">
      <c r="A79" s="79" t="s">
        <v>24</v>
      </c>
      <c r="B79" s="72"/>
      <c r="C79" s="81"/>
      <c r="D79" s="28"/>
      <c r="E79" s="73"/>
      <c r="F79" s="54"/>
      <c r="G79" s="83"/>
      <c r="H79" s="80"/>
      <c r="I79" s="28"/>
      <c r="J79" s="84"/>
      <c r="W79" s="216"/>
    </row>
    <row r="80" spans="1:23" ht="20.25" thickTop="1" thickBot="1" x14ac:dyDescent="0.45">
      <c r="A80" s="4"/>
      <c r="B80" s="31"/>
      <c r="C80" s="25"/>
      <c r="D80" s="31"/>
      <c r="E80" s="41"/>
      <c r="F80" s="54"/>
      <c r="G80" s="55">
        <f>SUM(G46:G79)</f>
        <v>1512</v>
      </c>
      <c r="H80" s="82">
        <f>SUM(H46:H79)</f>
        <v>1080</v>
      </c>
      <c r="I80" s="31">
        <f>SUM(I5:I79)</f>
        <v>-432</v>
      </c>
      <c r="J80" s="25">
        <f>SUM(J5:J79)</f>
        <v>0</v>
      </c>
      <c r="W80" s="216"/>
    </row>
    <row r="81" spans="1:8" x14ac:dyDescent="0.4">
      <c r="A81" s="3"/>
    </row>
    <row r="82" spans="1:8" x14ac:dyDescent="0.4">
      <c r="E82" t="s">
        <v>71</v>
      </c>
      <c r="F82" t="s">
        <v>70</v>
      </c>
      <c r="G82" s="86">
        <f>(H80-G80)</f>
        <v>-432</v>
      </c>
    </row>
    <row r="84" spans="1:8" x14ac:dyDescent="0.4">
      <c r="B84" t="s">
        <v>93</v>
      </c>
    </row>
    <row r="85" spans="1:8" x14ac:dyDescent="0.4">
      <c r="B85" t="s">
        <v>92</v>
      </c>
      <c r="F85" t="s">
        <v>202</v>
      </c>
    </row>
    <row r="86" spans="1:8" x14ac:dyDescent="0.4">
      <c r="B86" t="s">
        <v>203</v>
      </c>
    </row>
    <row r="87" spans="1:8" x14ac:dyDescent="0.4">
      <c r="B87" s="161" t="s">
        <v>201</v>
      </c>
    </row>
    <row r="88" spans="1:8" x14ac:dyDescent="0.4">
      <c r="B88" s="161" t="s">
        <v>204</v>
      </c>
    </row>
    <row r="89" spans="1:8" x14ac:dyDescent="0.4">
      <c r="B89" t="s">
        <v>127</v>
      </c>
    </row>
    <row r="90" spans="1:8" ht="19.5" thickBot="1" x14ac:dyDescent="0.45">
      <c r="B90" t="s">
        <v>279</v>
      </c>
    </row>
    <row r="91" spans="1:8" x14ac:dyDescent="0.4">
      <c r="B91" s="179" t="s">
        <v>124</v>
      </c>
      <c r="C91" s="180"/>
      <c r="D91" s="209" t="s">
        <v>4</v>
      </c>
      <c r="E91" s="180"/>
      <c r="F91" s="180"/>
      <c r="G91" s="180"/>
      <c r="H91" s="181"/>
    </row>
    <row r="92" spans="1:8" x14ac:dyDescent="0.4">
      <c r="B92" s="182" t="s">
        <v>125</v>
      </c>
      <c r="C92" s="183">
        <v>10000</v>
      </c>
      <c r="D92" s="208" t="s">
        <v>126</v>
      </c>
      <c r="E92" s="183">
        <v>10000</v>
      </c>
      <c r="F92" s="184"/>
      <c r="G92" s="207" t="s">
        <v>218</v>
      </c>
      <c r="H92" s="185"/>
    </row>
    <row r="93" spans="1:8" x14ac:dyDescent="0.4">
      <c r="B93" s="182" t="s">
        <v>271</v>
      </c>
      <c r="C93" s="183"/>
      <c r="D93" s="184"/>
      <c r="E93" s="183"/>
      <c r="F93" s="184"/>
      <c r="G93" s="184"/>
      <c r="H93" s="185"/>
    </row>
    <row r="94" spans="1:8" x14ac:dyDescent="0.4">
      <c r="B94" s="182" t="s">
        <v>221</v>
      </c>
      <c r="C94" s="183"/>
      <c r="D94" s="184"/>
      <c r="E94" s="183"/>
      <c r="F94" s="184"/>
      <c r="G94" s="184"/>
      <c r="H94" s="185"/>
    </row>
    <row r="95" spans="1:8" x14ac:dyDescent="0.4">
      <c r="B95" s="186" t="s">
        <v>131</v>
      </c>
      <c r="C95" s="187"/>
      <c r="D95" s="184"/>
      <c r="E95" s="184"/>
      <c r="F95" s="184"/>
      <c r="G95" s="184"/>
      <c r="H95" s="185"/>
    </row>
    <row r="96" spans="1:8" x14ac:dyDescent="0.4">
      <c r="B96" s="182" t="s">
        <v>124</v>
      </c>
      <c r="C96" s="184"/>
      <c r="D96" s="208" t="s">
        <v>4</v>
      </c>
      <c r="E96" s="184"/>
      <c r="F96" s="184"/>
      <c r="G96" s="184"/>
      <c r="H96" s="185"/>
    </row>
    <row r="97" spans="2:8" x14ac:dyDescent="0.4">
      <c r="B97" s="182" t="s">
        <v>73</v>
      </c>
      <c r="C97" s="183">
        <v>10000</v>
      </c>
      <c r="D97" s="210" t="s">
        <v>125</v>
      </c>
      <c r="E97" s="206">
        <v>10000</v>
      </c>
      <c r="F97" s="184"/>
      <c r="G97" s="207" t="s">
        <v>218</v>
      </c>
      <c r="H97" s="185"/>
    </row>
    <row r="98" spans="2:8" ht="19.5" thickBot="1" x14ac:dyDescent="0.45">
      <c r="B98" s="188" t="s">
        <v>141</v>
      </c>
      <c r="C98" s="189"/>
      <c r="D98" s="189"/>
      <c r="E98" s="189"/>
      <c r="F98" s="189"/>
      <c r="G98" s="189"/>
      <c r="H98" s="190"/>
    </row>
    <row r="99" spans="2:8" x14ac:dyDescent="0.4">
      <c r="B99" t="s">
        <v>142</v>
      </c>
    </row>
    <row r="101" spans="2:8" x14ac:dyDescent="0.4">
      <c r="B101" t="s">
        <v>267</v>
      </c>
    </row>
    <row r="103" spans="2:8" x14ac:dyDescent="0.4">
      <c r="B103" t="s">
        <v>264</v>
      </c>
    </row>
    <row r="104" spans="2:8" x14ac:dyDescent="0.4">
      <c r="B104" t="s">
        <v>266</v>
      </c>
    </row>
    <row r="105" spans="2:8" x14ac:dyDescent="0.4">
      <c r="B105" t="s">
        <v>265</v>
      </c>
    </row>
    <row r="106" spans="2:8" x14ac:dyDescent="0.4">
      <c r="B106" t="s">
        <v>226</v>
      </c>
    </row>
    <row r="108" spans="2:8" x14ac:dyDescent="0.4">
      <c r="B108" t="s">
        <v>280</v>
      </c>
    </row>
    <row r="109" spans="2:8" x14ac:dyDescent="0.4">
      <c r="B109" t="s">
        <v>223</v>
      </c>
    </row>
    <row r="110" spans="2:8" x14ac:dyDescent="0.4">
      <c r="B110" t="s">
        <v>217</v>
      </c>
    </row>
    <row r="111" spans="2:8" x14ac:dyDescent="0.4">
      <c r="B111" t="s">
        <v>224</v>
      </c>
    </row>
    <row r="112" spans="2:8" ht="19.5" thickBot="1" x14ac:dyDescent="0.45">
      <c r="B112" t="s">
        <v>219</v>
      </c>
    </row>
    <row r="113" spans="2:9" x14ac:dyDescent="0.4">
      <c r="B113" s="191" t="s">
        <v>220</v>
      </c>
      <c r="C113" s="192"/>
      <c r="D113" s="192"/>
      <c r="E113" s="192"/>
      <c r="F113" s="192"/>
      <c r="G113" s="192"/>
      <c r="H113" s="193"/>
    </row>
    <row r="114" spans="2:9" x14ac:dyDescent="0.4">
      <c r="B114" s="194" t="s">
        <v>3</v>
      </c>
      <c r="C114" s="195"/>
      <c r="D114" s="211" t="s">
        <v>4</v>
      </c>
      <c r="E114" s="195"/>
      <c r="F114" s="195"/>
      <c r="G114" s="195"/>
      <c r="H114" s="196"/>
    </row>
    <row r="115" spans="2:9" x14ac:dyDescent="0.4">
      <c r="B115" s="194" t="s">
        <v>125</v>
      </c>
      <c r="C115" s="197">
        <v>10000</v>
      </c>
      <c r="D115" s="211" t="s">
        <v>126</v>
      </c>
      <c r="E115" s="197">
        <v>10000</v>
      </c>
      <c r="F115" s="195"/>
      <c r="G115" s="203" t="s">
        <v>272</v>
      </c>
      <c r="H115" s="204"/>
      <c r="I115" t="s">
        <v>276</v>
      </c>
    </row>
    <row r="116" spans="2:9" x14ac:dyDescent="0.4">
      <c r="B116" s="194" t="s">
        <v>227</v>
      </c>
      <c r="C116" s="195"/>
      <c r="D116" s="195"/>
      <c r="E116" s="195"/>
      <c r="F116" s="195"/>
      <c r="G116" s="195"/>
      <c r="H116" s="196"/>
      <c r="I116" t="s">
        <v>277</v>
      </c>
    </row>
    <row r="117" spans="2:9" x14ac:dyDescent="0.4">
      <c r="B117" s="194" t="s">
        <v>221</v>
      </c>
      <c r="C117" s="195"/>
      <c r="D117" s="195"/>
      <c r="E117" s="195"/>
      <c r="F117" s="195"/>
      <c r="G117" s="195"/>
      <c r="H117" s="196"/>
      <c r="I117" t="s">
        <v>278</v>
      </c>
    </row>
    <row r="118" spans="2:9" x14ac:dyDescent="0.4">
      <c r="B118" s="194" t="s">
        <v>3</v>
      </c>
      <c r="C118" s="195"/>
      <c r="D118" s="195"/>
      <c r="E118" s="195"/>
      <c r="F118" s="195"/>
      <c r="G118" s="195"/>
      <c r="H118" s="196"/>
    </row>
    <row r="119" spans="2:9" ht="19.5" thickBot="1" x14ac:dyDescent="0.45">
      <c r="B119" s="200" t="s">
        <v>73</v>
      </c>
      <c r="C119" s="198">
        <v>10000</v>
      </c>
      <c r="D119" s="212" t="s">
        <v>126</v>
      </c>
      <c r="E119" s="205">
        <v>10000</v>
      </c>
      <c r="F119" s="199"/>
      <c r="G119" s="203" t="s">
        <v>222</v>
      </c>
      <c r="H119" s="204"/>
      <c r="I119" t="s">
        <v>273</v>
      </c>
    </row>
    <row r="120" spans="2:9" x14ac:dyDescent="0.4">
      <c r="B120" s="202" t="s">
        <v>269</v>
      </c>
      <c r="I120" t="s">
        <v>274</v>
      </c>
    </row>
    <row r="122" spans="2:9" x14ac:dyDescent="0.4">
      <c r="B122" s="201" t="s">
        <v>270</v>
      </c>
    </row>
    <row r="123" spans="2:9" x14ac:dyDescent="0.4">
      <c r="B123" s="215" t="s">
        <v>297</v>
      </c>
    </row>
    <row r="124" spans="2:9" x14ac:dyDescent="0.4">
      <c r="B124" s="201" t="s">
        <v>298</v>
      </c>
    </row>
    <row r="125" spans="2:9" x14ac:dyDescent="0.4">
      <c r="B125" t="s">
        <v>275</v>
      </c>
    </row>
    <row r="130" spans="2:5" x14ac:dyDescent="0.4">
      <c r="B130" t="s">
        <v>132</v>
      </c>
    </row>
    <row r="131" spans="2:5" x14ac:dyDescent="0.4">
      <c r="B131" t="s">
        <v>228</v>
      </c>
    </row>
    <row r="132" spans="2:5" x14ac:dyDescent="0.4">
      <c r="B132" t="s">
        <v>268</v>
      </c>
    </row>
    <row r="133" spans="2:5" x14ac:dyDescent="0.4">
      <c r="B133" t="s">
        <v>225</v>
      </c>
    </row>
    <row r="134" spans="2:5" x14ac:dyDescent="0.4">
      <c r="B134" t="s">
        <v>229</v>
      </c>
    </row>
    <row r="136" spans="2:5" x14ac:dyDescent="0.4">
      <c r="B136" t="s">
        <v>205</v>
      </c>
    </row>
    <row r="137" spans="2:5" x14ac:dyDescent="0.4">
      <c r="B137" t="s">
        <v>206</v>
      </c>
    </row>
    <row r="138" spans="2:5" x14ac:dyDescent="0.4">
      <c r="B138" t="s">
        <v>128</v>
      </c>
    </row>
    <row r="139" spans="2:5" x14ac:dyDescent="0.4">
      <c r="B139" t="s">
        <v>133</v>
      </c>
    </row>
    <row r="140" spans="2:5" x14ac:dyDescent="0.4">
      <c r="B140" t="s">
        <v>3</v>
      </c>
      <c r="D140" t="s">
        <v>4</v>
      </c>
    </row>
    <row r="141" spans="2:5" x14ac:dyDescent="0.4">
      <c r="B141" t="s">
        <v>129</v>
      </c>
      <c r="C141">
        <v>300</v>
      </c>
      <c r="D141" t="s">
        <v>130</v>
      </c>
      <c r="E141">
        <v>300</v>
      </c>
    </row>
    <row r="142" spans="2:5" x14ac:dyDescent="0.4">
      <c r="B142" t="s">
        <v>207</v>
      </c>
    </row>
    <row r="144" spans="2:5" x14ac:dyDescent="0.4">
      <c r="B144" s="161" t="s">
        <v>121</v>
      </c>
    </row>
    <row r="145" spans="2:7" x14ac:dyDescent="0.4">
      <c r="B145" s="161"/>
    </row>
    <row r="146" spans="2:7" x14ac:dyDescent="0.4">
      <c r="B146" t="s">
        <v>230</v>
      </c>
    </row>
    <row r="147" spans="2:7" x14ac:dyDescent="0.4">
      <c r="B147" s="178" t="s">
        <v>256</v>
      </c>
    </row>
    <row r="148" spans="2:7" x14ac:dyDescent="0.4">
      <c r="B148" t="s">
        <v>122</v>
      </c>
      <c r="G148" t="s">
        <v>216</v>
      </c>
    </row>
    <row r="149" spans="2:7" x14ac:dyDescent="0.4">
      <c r="B149" t="s">
        <v>3</v>
      </c>
      <c r="D149" t="s">
        <v>4</v>
      </c>
    </row>
    <row r="150" spans="2:7" x14ac:dyDescent="0.4">
      <c r="B150" t="s">
        <v>409</v>
      </c>
      <c r="C150" s="164">
        <v>10000</v>
      </c>
      <c r="D150" t="s">
        <v>210</v>
      </c>
      <c r="E150" s="164">
        <v>10000</v>
      </c>
    </row>
    <row r="152" spans="2:7" x14ac:dyDescent="0.4">
      <c r="B152" s="162" t="s">
        <v>257</v>
      </c>
      <c r="G152" t="s">
        <v>407</v>
      </c>
    </row>
    <row r="153" spans="2:7" x14ac:dyDescent="0.4">
      <c r="B153" s="162" t="s">
        <v>123</v>
      </c>
    </row>
    <row r="154" spans="2:7" x14ac:dyDescent="0.4">
      <c r="B154" t="s">
        <v>208</v>
      </c>
    </row>
    <row r="155" spans="2:7" x14ac:dyDescent="0.4">
      <c r="B155" t="s">
        <v>238</v>
      </c>
      <c r="G155" t="s">
        <v>215</v>
      </c>
    </row>
    <row r="156" spans="2:7" x14ac:dyDescent="0.4">
      <c r="B156" t="s">
        <v>3</v>
      </c>
      <c r="D156" t="s">
        <v>4</v>
      </c>
    </row>
    <row r="157" spans="2:7" x14ac:dyDescent="0.4">
      <c r="B157" t="s">
        <v>209</v>
      </c>
      <c r="C157" s="164">
        <v>10000</v>
      </c>
      <c r="D157" t="s">
        <v>409</v>
      </c>
      <c r="E157" s="164">
        <v>10000</v>
      </c>
    </row>
    <row r="159" spans="2:7" x14ac:dyDescent="0.4">
      <c r="B159" t="s">
        <v>239</v>
      </c>
      <c r="G159" t="s">
        <v>408</v>
      </c>
    </row>
    <row r="160" spans="2:7" x14ac:dyDescent="0.4">
      <c r="B160" t="s">
        <v>237</v>
      </c>
    </row>
    <row r="161" spans="2:5" x14ac:dyDescent="0.4">
      <c r="B161" t="s">
        <v>3</v>
      </c>
      <c r="D161" t="s">
        <v>4</v>
      </c>
    </row>
    <row r="162" spans="2:5" x14ac:dyDescent="0.4">
      <c r="B162" t="s">
        <v>59</v>
      </c>
      <c r="C162" s="164">
        <v>500</v>
      </c>
      <c r="D162" t="s">
        <v>409</v>
      </c>
      <c r="E162" s="164">
        <v>500</v>
      </c>
    </row>
    <row r="164" spans="2:5" x14ac:dyDescent="0.4">
      <c r="B164" s="162" t="s">
        <v>192</v>
      </c>
    </row>
    <row r="167" spans="2:5" x14ac:dyDescent="0.4">
      <c r="B167" s="163" t="s">
        <v>139</v>
      </c>
    </row>
    <row r="168" spans="2:5" ht="19.5" x14ac:dyDescent="0.4">
      <c r="B168" s="165" t="s">
        <v>136</v>
      </c>
      <c r="C168" s="166" t="s">
        <v>137</v>
      </c>
    </row>
    <row r="169" spans="2:5" x14ac:dyDescent="0.4">
      <c r="B169" t="s">
        <v>211</v>
      </c>
    </row>
    <row r="170" spans="2:5" ht="19.5" x14ac:dyDescent="0.4">
      <c r="B170" s="165" t="s">
        <v>212</v>
      </c>
    </row>
    <row r="171" spans="2:5" ht="19.5" x14ac:dyDescent="0.4">
      <c r="B171" s="165" t="s">
        <v>140</v>
      </c>
    </row>
    <row r="172" spans="2:5" x14ac:dyDescent="0.4">
      <c r="B172" t="s">
        <v>138</v>
      </c>
    </row>
    <row r="173" spans="2:5" ht="19.5" x14ac:dyDescent="0.4">
      <c r="B173" s="165" t="s">
        <v>213</v>
      </c>
    </row>
    <row r="174" spans="2:5" x14ac:dyDescent="0.4">
      <c r="B174" t="s">
        <v>214</v>
      </c>
    </row>
    <row r="177" spans="2:8" x14ac:dyDescent="0.4">
      <c r="B177" s="163" t="s">
        <v>236</v>
      </c>
    </row>
    <row r="178" spans="2:8" x14ac:dyDescent="0.4">
      <c r="B178" t="s">
        <v>299</v>
      </c>
    </row>
    <row r="179" spans="2:8" x14ac:dyDescent="0.4">
      <c r="B179" s="178" t="s">
        <v>254</v>
      </c>
    </row>
    <row r="180" spans="2:8" x14ac:dyDescent="0.4">
      <c r="B180" s="174" t="s">
        <v>3</v>
      </c>
      <c r="C180" s="176"/>
      <c r="D180" s="174" t="s">
        <v>4</v>
      </c>
      <c r="E180" s="176"/>
    </row>
    <row r="181" spans="2:8" x14ac:dyDescent="0.4">
      <c r="B181" s="157" t="s">
        <v>35</v>
      </c>
      <c r="C181" s="175">
        <v>10000</v>
      </c>
      <c r="D181" s="157" t="s">
        <v>209</v>
      </c>
      <c r="E181" s="175">
        <v>10000</v>
      </c>
      <c r="H181" t="s">
        <v>231</v>
      </c>
    </row>
    <row r="183" spans="2:8" x14ac:dyDescent="0.4">
      <c r="B183" s="161" t="s">
        <v>255</v>
      </c>
    </row>
    <row r="184" spans="2:8" x14ac:dyDescent="0.4">
      <c r="B184" t="s">
        <v>120</v>
      </c>
      <c r="C184" t="s">
        <v>235</v>
      </c>
    </row>
    <row r="185" spans="2:8" x14ac:dyDescent="0.4">
      <c r="B185" s="45"/>
      <c r="C185" s="173" t="s">
        <v>115</v>
      </c>
      <c r="D185" s="156"/>
      <c r="E185" s="174"/>
      <c r="F185" s="173" t="s">
        <v>116</v>
      </c>
    </row>
    <row r="186" spans="2:8" x14ac:dyDescent="0.4">
      <c r="B186" s="157" t="s">
        <v>118</v>
      </c>
      <c r="C186" s="158">
        <v>10500</v>
      </c>
      <c r="D186" s="157"/>
      <c r="E186" s="157" t="s">
        <v>35</v>
      </c>
      <c r="F186" s="158">
        <v>10500</v>
      </c>
      <c r="G186" t="s">
        <v>232</v>
      </c>
    </row>
    <row r="187" spans="2:8" x14ac:dyDescent="0.4">
      <c r="B187" s="157" t="s">
        <v>210</v>
      </c>
      <c r="C187" s="158">
        <v>10000</v>
      </c>
      <c r="D187" s="157"/>
      <c r="E187" s="157" t="s">
        <v>118</v>
      </c>
      <c r="F187" s="158">
        <v>10000</v>
      </c>
      <c r="G187" t="s">
        <v>233</v>
      </c>
    </row>
    <row r="188" spans="2:8" x14ac:dyDescent="0.4">
      <c r="B188" s="157" t="s">
        <v>119</v>
      </c>
      <c r="C188" s="159">
        <v>500</v>
      </c>
      <c r="D188" s="157"/>
      <c r="E188" s="157" t="s">
        <v>117</v>
      </c>
      <c r="F188" s="159">
        <v>500</v>
      </c>
      <c r="G188" t="s">
        <v>234</v>
      </c>
    </row>
    <row r="189" spans="2:8" x14ac:dyDescent="0.4">
      <c r="B189" s="160"/>
      <c r="C189" s="177"/>
      <c r="D189" s="160"/>
      <c r="E189" s="160"/>
      <c r="F189" s="177"/>
    </row>
    <row r="190" spans="2:8" x14ac:dyDescent="0.4">
      <c r="B190" s="160" t="s">
        <v>243</v>
      </c>
      <c r="C190" s="160"/>
      <c r="D190" s="160"/>
      <c r="E190" s="160"/>
      <c r="F190" s="160"/>
    </row>
    <row r="191" spans="2:8" x14ac:dyDescent="0.4">
      <c r="B191" t="s">
        <v>247</v>
      </c>
    </row>
    <row r="192" spans="2:8" x14ac:dyDescent="0.4">
      <c r="B192" t="s">
        <v>242</v>
      </c>
    </row>
    <row r="193" spans="2:6" x14ac:dyDescent="0.4">
      <c r="B193" t="s">
        <v>244</v>
      </c>
    </row>
    <row r="194" spans="2:6" x14ac:dyDescent="0.4">
      <c r="B194" t="s">
        <v>246</v>
      </c>
    </row>
    <row r="195" spans="2:6" x14ac:dyDescent="0.4">
      <c r="B195" t="s">
        <v>245</v>
      </c>
    </row>
    <row r="196" spans="2:6" x14ac:dyDescent="0.4">
      <c r="B196" t="s">
        <v>248</v>
      </c>
    </row>
    <row r="197" spans="2:6" x14ac:dyDescent="0.4">
      <c r="B197" t="s">
        <v>250</v>
      </c>
      <c r="F197" t="s">
        <v>251</v>
      </c>
    </row>
    <row r="198" spans="2:6" x14ac:dyDescent="0.4">
      <c r="B198" t="s">
        <v>249</v>
      </c>
    </row>
    <row r="199" spans="2:6" x14ac:dyDescent="0.4">
      <c r="B199" t="s">
        <v>252</v>
      </c>
    </row>
    <row r="200" spans="2:6" x14ac:dyDescent="0.4">
      <c r="B200" t="s">
        <v>258</v>
      </c>
    </row>
    <row r="203" spans="2:6" x14ac:dyDescent="0.4">
      <c r="B203" t="s">
        <v>253</v>
      </c>
    </row>
    <row r="206" spans="2:6" x14ac:dyDescent="0.4">
      <c r="B206" t="s">
        <v>135</v>
      </c>
    </row>
    <row r="208" spans="2:6" x14ac:dyDescent="0.4">
      <c r="B208" t="s">
        <v>259</v>
      </c>
    </row>
    <row r="209" spans="2:2" x14ac:dyDescent="0.4">
      <c r="B209" t="s">
        <v>260</v>
      </c>
    </row>
    <row r="210" spans="2:2" x14ac:dyDescent="0.4">
      <c r="B210" t="s">
        <v>262</v>
      </c>
    </row>
    <row r="211" spans="2:2" x14ac:dyDescent="0.4">
      <c r="B211" t="s">
        <v>261</v>
      </c>
    </row>
    <row r="212" spans="2:2" x14ac:dyDescent="0.4">
      <c r="B212" t="s">
        <v>263</v>
      </c>
    </row>
    <row r="215" spans="2:2" x14ac:dyDescent="0.4">
      <c r="B215" s="161"/>
    </row>
    <row r="216" spans="2:2" x14ac:dyDescent="0.4">
      <c r="B216" t="s">
        <v>294</v>
      </c>
    </row>
    <row r="217" spans="2:2" x14ac:dyDescent="0.4">
      <c r="B217" t="s">
        <v>293</v>
      </c>
    </row>
    <row r="218" spans="2:2" x14ac:dyDescent="0.4">
      <c r="B218" t="s">
        <v>295</v>
      </c>
    </row>
    <row r="219" spans="2:2" x14ac:dyDescent="0.4">
      <c r="B219" t="s">
        <v>292</v>
      </c>
    </row>
    <row r="220" spans="2:2" x14ac:dyDescent="0.4">
      <c r="B220" t="s">
        <v>296</v>
      </c>
    </row>
  </sheetData>
  <mergeCells count="8">
    <mergeCell ref="A1:J1"/>
    <mergeCell ref="D2:G2"/>
    <mergeCell ref="A3:A4"/>
    <mergeCell ref="B3:C3"/>
    <mergeCell ref="D3:E3"/>
    <mergeCell ref="G3:H3"/>
    <mergeCell ref="I3:J3"/>
    <mergeCell ref="F3:F4"/>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dimension ref="A1:G55"/>
  <sheetViews>
    <sheetView workbookViewId="0">
      <selection activeCell="A2" sqref="A2"/>
    </sheetView>
  </sheetViews>
  <sheetFormatPr defaultRowHeight="18.75" x14ac:dyDescent="0.4"/>
  <cols>
    <col min="3" max="3" width="24.75" customWidth="1"/>
    <col min="4" max="4" width="14.5" customWidth="1"/>
    <col min="5" max="5" width="24.25" customWidth="1"/>
    <col min="6" max="6" width="14.125" customWidth="1"/>
  </cols>
  <sheetData>
    <row r="1" spans="1:7" x14ac:dyDescent="0.4">
      <c r="A1" t="s">
        <v>143</v>
      </c>
    </row>
    <row r="2" spans="1:7" x14ac:dyDescent="0.4">
      <c r="B2" s="163" t="s">
        <v>144</v>
      </c>
      <c r="G2" t="s">
        <v>159</v>
      </c>
    </row>
    <row r="3" spans="1:7" x14ac:dyDescent="0.4">
      <c r="G3" s="170" t="s">
        <v>160</v>
      </c>
    </row>
    <row r="4" spans="1:7" x14ac:dyDescent="0.4">
      <c r="C4" t="s">
        <v>145</v>
      </c>
      <c r="E4" t="s">
        <v>4</v>
      </c>
      <c r="G4" s="167" t="s">
        <v>161</v>
      </c>
    </row>
    <row r="5" spans="1:7" x14ac:dyDescent="0.4">
      <c r="B5" t="s">
        <v>146</v>
      </c>
      <c r="G5" t="s">
        <v>94</v>
      </c>
    </row>
    <row r="6" spans="1:7" x14ac:dyDescent="0.4">
      <c r="C6" t="s">
        <v>173</v>
      </c>
      <c r="E6" t="s">
        <v>148</v>
      </c>
      <c r="G6" s="168" t="s">
        <v>158</v>
      </c>
    </row>
    <row r="7" spans="1:7" x14ac:dyDescent="0.4">
      <c r="B7" t="s">
        <v>168</v>
      </c>
      <c r="G7" s="168"/>
    </row>
    <row r="8" spans="1:7" x14ac:dyDescent="0.4">
      <c r="C8" t="s">
        <v>169</v>
      </c>
      <c r="E8" t="s">
        <v>170</v>
      </c>
      <c r="G8" s="168" t="s">
        <v>281</v>
      </c>
    </row>
    <row r="9" spans="1:7" x14ac:dyDescent="0.4">
      <c r="G9" s="168"/>
    </row>
    <row r="10" spans="1:7" x14ac:dyDescent="0.4">
      <c r="B10" t="s">
        <v>149</v>
      </c>
    </row>
    <row r="11" spans="1:7" x14ac:dyDescent="0.4">
      <c r="C11" s="171" t="s">
        <v>167</v>
      </c>
      <c r="E11" t="s">
        <v>147</v>
      </c>
      <c r="G11" t="s">
        <v>177</v>
      </c>
    </row>
    <row r="12" spans="1:7" x14ac:dyDescent="0.4">
      <c r="B12" s="214" t="s">
        <v>186</v>
      </c>
    </row>
    <row r="13" spans="1:7" x14ac:dyDescent="0.4">
      <c r="C13" s="169" t="s">
        <v>155</v>
      </c>
      <c r="E13" t="s">
        <v>148</v>
      </c>
    </row>
    <row r="14" spans="1:7" x14ac:dyDescent="0.4">
      <c r="B14" s="213" t="s">
        <v>187</v>
      </c>
    </row>
    <row r="15" spans="1:7" x14ac:dyDescent="0.4">
      <c r="C15" s="169" t="s">
        <v>176</v>
      </c>
      <c r="E15" t="s">
        <v>148</v>
      </c>
    </row>
    <row r="16" spans="1:7" x14ac:dyDescent="0.4">
      <c r="C16" t="s">
        <v>165</v>
      </c>
      <c r="E16" t="s">
        <v>148</v>
      </c>
    </row>
    <row r="17" spans="2:7" x14ac:dyDescent="0.4">
      <c r="B17" t="s">
        <v>193</v>
      </c>
    </row>
    <row r="18" spans="2:7" x14ac:dyDescent="0.4">
      <c r="C18" s="171" t="s">
        <v>181</v>
      </c>
      <c r="E18" t="s">
        <v>182</v>
      </c>
      <c r="G18" t="s">
        <v>185</v>
      </c>
    </row>
    <row r="19" spans="2:7" x14ac:dyDescent="0.4">
      <c r="B19" t="s">
        <v>188</v>
      </c>
    </row>
    <row r="20" spans="2:7" x14ac:dyDescent="0.4">
      <c r="C20" t="s">
        <v>183</v>
      </c>
      <c r="E20" t="s">
        <v>184</v>
      </c>
      <c r="G20" t="s">
        <v>198</v>
      </c>
    </row>
    <row r="21" spans="2:7" x14ac:dyDescent="0.4">
      <c r="G21" t="s">
        <v>199</v>
      </c>
    </row>
    <row r="22" spans="2:7" x14ac:dyDescent="0.4">
      <c r="G22" t="s">
        <v>200</v>
      </c>
    </row>
    <row r="25" spans="2:7" x14ac:dyDescent="0.4">
      <c r="B25" s="163" t="s">
        <v>150</v>
      </c>
    </row>
    <row r="27" spans="2:7" x14ac:dyDescent="0.4">
      <c r="C27" t="s">
        <v>3</v>
      </c>
      <c r="E27" t="s">
        <v>4</v>
      </c>
    </row>
    <row r="28" spans="2:7" x14ac:dyDescent="0.4">
      <c r="B28" t="s">
        <v>151</v>
      </c>
    </row>
    <row r="29" spans="2:7" x14ac:dyDescent="0.4">
      <c r="C29" t="s">
        <v>162</v>
      </c>
      <c r="E29" t="s">
        <v>172</v>
      </c>
    </row>
    <row r="30" spans="2:7" x14ac:dyDescent="0.4">
      <c r="B30" t="s">
        <v>174</v>
      </c>
    </row>
    <row r="31" spans="2:7" x14ac:dyDescent="0.4">
      <c r="C31" t="s">
        <v>171</v>
      </c>
      <c r="E31" t="s">
        <v>126</v>
      </c>
    </row>
    <row r="33" spans="2:7" x14ac:dyDescent="0.4">
      <c r="B33" t="s">
        <v>164</v>
      </c>
    </row>
    <row r="34" spans="2:7" x14ac:dyDescent="0.4">
      <c r="C34" t="s">
        <v>152</v>
      </c>
      <c r="E34" s="169" t="s">
        <v>163</v>
      </c>
    </row>
    <row r="35" spans="2:7" x14ac:dyDescent="0.4">
      <c r="B35" s="214" t="s">
        <v>197</v>
      </c>
    </row>
    <row r="36" spans="2:7" x14ac:dyDescent="0.4">
      <c r="C36" s="171" t="s">
        <v>166</v>
      </c>
      <c r="E36" s="169" t="s">
        <v>154</v>
      </c>
    </row>
    <row r="37" spans="2:7" x14ac:dyDescent="0.4">
      <c r="B37" t="s">
        <v>194</v>
      </c>
      <c r="G37" t="s">
        <v>157</v>
      </c>
    </row>
    <row r="38" spans="2:7" x14ac:dyDescent="0.4">
      <c r="C38" s="171" t="s">
        <v>153</v>
      </c>
      <c r="E38" s="171" t="s">
        <v>189</v>
      </c>
    </row>
    <row r="39" spans="2:7" x14ac:dyDescent="0.4">
      <c r="B39" t="s">
        <v>195</v>
      </c>
      <c r="G39" t="s">
        <v>156</v>
      </c>
    </row>
    <row r="40" spans="2:7" x14ac:dyDescent="0.4">
      <c r="C40" t="s">
        <v>152</v>
      </c>
      <c r="E40" s="171" t="s">
        <v>190</v>
      </c>
    </row>
    <row r="41" spans="2:7" x14ac:dyDescent="0.4">
      <c r="B41" s="213" t="s">
        <v>196</v>
      </c>
    </row>
    <row r="42" spans="2:7" x14ac:dyDescent="0.4">
      <c r="C42" t="s">
        <v>152</v>
      </c>
      <c r="E42" s="169" t="s">
        <v>175</v>
      </c>
    </row>
    <row r="43" spans="2:7" ht="19.5" x14ac:dyDescent="0.4">
      <c r="B43" s="172" t="s">
        <v>178</v>
      </c>
    </row>
    <row r="44" spans="2:7" x14ac:dyDescent="0.4">
      <c r="C44" t="s">
        <v>180</v>
      </c>
      <c r="E44" s="169" t="s">
        <v>179</v>
      </c>
      <c r="G44" t="s">
        <v>191</v>
      </c>
    </row>
    <row r="45" spans="2:7" x14ac:dyDescent="0.4">
      <c r="E45" s="169"/>
    </row>
    <row r="46" spans="2:7" x14ac:dyDescent="0.4">
      <c r="E46" s="169"/>
    </row>
    <row r="48" spans="2:7" x14ac:dyDescent="0.4">
      <c r="B48" t="s">
        <v>282</v>
      </c>
    </row>
    <row r="49" spans="2:4" x14ac:dyDescent="0.4">
      <c r="B49" t="s">
        <v>283</v>
      </c>
      <c r="D49" t="s">
        <v>290</v>
      </c>
    </row>
    <row r="50" spans="2:4" x14ac:dyDescent="0.4">
      <c r="B50" t="s">
        <v>284</v>
      </c>
      <c r="D50" t="s">
        <v>287</v>
      </c>
    </row>
    <row r="51" spans="2:4" x14ac:dyDescent="0.4">
      <c r="B51" t="s">
        <v>285</v>
      </c>
      <c r="D51" t="s">
        <v>288</v>
      </c>
    </row>
    <row r="52" spans="2:4" x14ac:dyDescent="0.4">
      <c r="B52" t="s">
        <v>286</v>
      </c>
      <c r="D52" t="s">
        <v>287</v>
      </c>
    </row>
    <row r="53" spans="2:4" x14ac:dyDescent="0.4">
      <c r="B53" t="s">
        <v>289</v>
      </c>
    </row>
    <row r="54" spans="2:4" x14ac:dyDescent="0.4">
      <c r="B54" t="s">
        <v>291</v>
      </c>
    </row>
    <row r="55" spans="2:4" x14ac:dyDescent="0.4">
      <c r="B55" s="167"/>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dimension ref="A1:M92"/>
  <sheetViews>
    <sheetView topLeftCell="A25" workbookViewId="0">
      <selection activeCell="G16" sqref="G16"/>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4" max="15" width="9" customWidth="1"/>
  </cols>
  <sheetData>
    <row r="1" spans="1:10" ht="35.25" customHeight="1" x14ac:dyDescent="0.4">
      <c r="A1" s="246" t="s">
        <v>111</v>
      </c>
      <c r="B1" s="247"/>
      <c r="C1" s="247"/>
      <c r="D1" s="247"/>
      <c r="E1" s="247"/>
      <c r="F1" s="247"/>
      <c r="G1" s="247"/>
      <c r="H1" s="247"/>
      <c r="I1" s="247"/>
      <c r="J1" s="247"/>
    </row>
    <row r="2" spans="1:10" ht="28.5" customHeight="1" thickBot="1" x14ac:dyDescent="0.45">
      <c r="D2" s="247" t="s">
        <v>1</v>
      </c>
      <c r="E2" s="247"/>
      <c r="F2" s="247"/>
      <c r="G2" s="247"/>
    </row>
    <row r="3" spans="1:10" x14ac:dyDescent="0.4">
      <c r="A3" s="248" t="s">
        <v>0</v>
      </c>
      <c r="B3" s="250" t="s">
        <v>2</v>
      </c>
      <c r="C3" s="251"/>
      <c r="D3" s="250" t="s">
        <v>5</v>
      </c>
      <c r="E3" s="252"/>
      <c r="F3" s="253" t="s">
        <v>0</v>
      </c>
      <c r="G3" s="250" t="s">
        <v>6</v>
      </c>
      <c r="H3" s="251"/>
      <c r="I3" s="250" t="s">
        <v>7</v>
      </c>
      <c r="J3" s="251"/>
    </row>
    <row r="4" spans="1:10" x14ac:dyDescent="0.4">
      <c r="A4" s="249"/>
      <c r="B4" s="5" t="s">
        <v>3</v>
      </c>
      <c r="C4" s="1" t="s">
        <v>4</v>
      </c>
      <c r="D4" s="6" t="s">
        <v>3</v>
      </c>
      <c r="E4" s="45" t="s">
        <v>4</v>
      </c>
      <c r="F4" s="254"/>
      <c r="G4" s="16" t="s">
        <v>3</v>
      </c>
      <c r="H4" s="15" t="s">
        <v>4</v>
      </c>
      <c r="I4" s="16" t="s">
        <v>3</v>
      </c>
      <c r="J4" s="15" t="s">
        <v>4</v>
      </c>
    </row>
    <row r="5" spans="1:10" x14ac:dyDescent="0.4">
      <c r="A5" s="7"/>
      <c r="B5" s="105" t="s">
        <v>77</v>
      </c>
      <c r="C5" s="17" t="s">
        <v>76</v>
      </c>
      <c r="D5" s="32"/>
      <c r="E5" s="44"/>
      <c r="F5" s="47"/>
      <c r="G5" s="34"/>
      <c r="H5" s="33"/>
      <c r="I5" s="112"/>
      <c r="J5" s="35"/>
    </row>
    <row r="6" spans="1:10" x14ac:dyDescent="0.4">
      <c r="A6" s="8"/>
      <c r="B6" s="106" t="s">
        <v>74</v>
      </c>
      <c r="C6" s="18"/>
      <c r="D6" s="27"/>
      <c r="E6" s="42"/>
      <c r="F6" s="48"/>
      <c r="G6" s="27"/>
      <c r="H6" s="18"/>
      <c r="I6" s="109"/>
      <c r="J6" s="18"/>
    </row>
    <row r="7" spans="1:10" x14ac:dyDescent="0.4">
      <c r="A7" s="3"/>
      <c r="B7" s="107"/>
      <c r="C7" s="18"/>
      <c r="D7" s="26"/>
      <c r="E7" s="42"/>
      <c r="F7" s="49"/>
      <c r="G7" s="27"/>
      <c r="H7" s="18"/>
      <c r="I7" s="107"/>
      <c r="J7" s="36"/>
    </row>
    <row r="8" spans="1:10" x14ac:dyDescent="0.4">
      <c r="A8" s="3"/>
      <c r="B8" s="108" t="s">
        <v>107</v>
      </c>
      <c r="C8" s="18"/>
      <c r="D8" s="26"/>
      <c r="E8" s="42"/>
      <c r="F8" s="49"/>
      <c r="G8" s="27"/>
      <c r="H8" s="18"/>
      <c r="I8" s="110"/>
      <c r="J8" s="36"/>
    </row>
    <row r="9" spans="1:10" x14ac:dyDescent="0.4">
      <c r="A9" s="3"/>
      <c r="B9" s="109" t="s">
        <v>91</v>
      </c>
      <c r="C9" s="18"/>
      <c r="D9" s="26"/>
      <c r="E9" s="42"/>
      <c r="F9" s="49"/>
      <c r="G9" s="27"/>
      <c r="H9" s="18"/>
      <c r="I9" s="110"/>
      <c r="J9" s="36"/>
    </row>
    <row r="10" spans="1:10" x14ac:dyDescent="0.4">
      <c r="A10" s="3"/>
      <c r="B10" s="109"/>
      <c r="C10" s="18" t="s">
        <v>385</v>
      </c>
      <c r="D10" s="26"/>
      <c r="E10" s="42"/>
      <c r="F10" s="49"/>
      <c r="G10" s="27"/>
      <c r="H10" s="18"/>
      <c r="I10" s="110"/>
      <c r="J10" s="36"/>
    </row>
    <row r="11" spans="1:10" x14ac:dyDescent="0.4">
      <c r="A11" s="3"/>
      <c r="B11" s="109"/>
      <c r="C11" s="18" t="s">
        <v>386</v>
      </c>
      <c r="D11" s="26"/>
      <c r="E11" s="42"/>
      <c r="F11" s="49"/>
      <c r="G11" s="27"/>
      <c r="H11" s="18"/>
      <c r="I11" s="110"/>
      <c r="J11" s="36"/>
    </row>
    <row r="12" spans="1:10" x14ac:dyDescent="0.4">
      <c r="A12" s="3"/>
      <c r="B12" s="109"/>
      <c r="C12" s="18" t="s">
        <v>387</v>
      </c>
      <c r="D12" s="26"/>
      <c r="E12" s="42"/>
      <c r="F12" s="49"/>
      <c r="G12" s="27"/>
      <c r="H12" s="18"/>
      <c r="I12" s="110"/>
      <c r="J12" s="36"/>
    </row>
    <row r="13" spans="1:10" x14ac:dyDescent="0.4">
      <c r="A13" s="3" t="s">
        <v>73</v>
      </c>
      <c r="B13" s="109"/>
      <c r="C13" s="18"/>
      <c r="D13" s="26"/>
      <c r="E13" s="42"/>
      <c r="F13" s="49"/>
      <c r="G13" s="27"/>
      <c r="H13" s="18"/>
      <c r="I13" s="110"/>
      <c r="J13" s="36"/>
    </row>
    <row r="14" spans="1:10" x14ac:dyDescent="0.4">
      <c r="A14" s="8" t="s">
        <v>35</v>
      </c>
      <c r="B14" s="109"/>
      <c r="C14" s="19" t="s">
        <v>393</v>
      </c>
      <c r="D14" s="26"/>
      <c r="E14" s="43"/>
      <c r="F14" s="48"/>
      <c r="G14" s="26"/>
      <c r="H14" s="37"/>
      <c r="I14" s="110"/>
      <c r="J14" s="36"/>
    </row>
    <row r="15" spans="1:10" x14ac:dyDescent="0.4">
      <c r="A15" s="8" t="s">
        <v>33</v>
      </c>
      <c r="B15" s="109"/>
      <c r="F15" s="48" t="s">
        <v>394</v>
      </c>
      <c r="G15" s="26"/>
      <c r="H15" s="37"/>
      <c r="I15" s="110"/>
      <c r="J15" s="37"/>
    </row>
    <row r="16" spans="1:10" x14ac:dyDescent="0.4">
      <c r="A16" s="8" t="s">
        <v>32</v>
      </c>
      <c r="B16" s="108" t="s">
        <v>109</v>
      </c>
      <c r="C16" s="19" t="s">
        <v>388</v>
      </c>
      <c r="D16" s="30"/>
      <c r="E16" s="43"/>
      <c r="F16" s="48"/>
      <c r="G16" s="26"/>
      <c r="H16" s="37"/>
      <c r="I16" s="110"/>
      <c r="J16" s="37"/>
    </row>
    <row r="17" spans="1:11" x14ac:dyDescent="0.4">
      <c r="A17" s="8" t="s">
        <v>34</v>
      </c>
      <c r="B17" s="109"/>
      <c r="C17" s="19" t="s">
        <v>389</v>
      </c>
      <c r="D17" s="30"/>
      <c r="E17" s="97"/>
      <c r="F17" s="48"/>
      <c r="G17" s="26"/>
      <c r="H17" s="37"/>
      <c r="I17" s="110"/>
      <c r="J17" s="37"/>
      <c r="K17" t="s">
        <v>62</v>
      </c>
    </row>
    <row r="18" spans="1:11" x14ac:dyDescent="0.4">
      <c r="A18" s="9" t="s">
        <v>8</v>
      </c>
      <c r="B18" s="110"/>
      <c r="C18" s="19" t="s">
        <v>390</v>
      </c>
      <c r="D18" s="30"/>
      <c r="F18" s="48"/>
      <c r="G18" s="26"/>
      <c r="H18" s="37"/>
      <c r="I18" s="107"/>
      <c r="J18" s="37"/>
    </row>
    <row r="19" spans="1:11" x14ac:dyDescent="0.4">
      <c r="A19" s="3" t="s">
        <v>9</v>
      </c>
      <c r="B19" s="110"/>
      <c r="C19" s="20" t="s">
        <v>391</v>
      </c>
      <c r="D19" s="30"/>
      <c r="E19" s="43"/>
      <c r="F19" s="48"/>
      <c r="G19" s="29"/>
      <c r="H19" s="37"/>
      <c r="I19" s="107"/>
      <c r="J19" s="20"/>
    </row>
    <row r="20" spans="1:11" x14ac:dyDescent="0.4">
      <c r="A20" s="8" t="s">
        <v>10</v>
      </c>
      <c r="B20" s="110"/>
      <c r="C20" s="18" t="s">
        <v>392</v>
      </c>
      <c r="D20" s="27"/>
      <c r="E20" s="43"/>
      <c r="F20" s="48"/>
      <c r="G20" s="26"/>
      <c r="H20" s="37"/>
      <c r="I20" s="109"/>
      <c r="J20" s="18"/>
    </row>
    <row r="21" spans="1:11" x14ac:dyDescent="0.4">
      <c r="A21" s="9" t="s">
        <v>11</v>
      </c>
      <c r="B21" s="107"/>
      <c r="C21" s="20"/>
      <c r="D21" s="26"/>
      <c r="E21" s="43"/>
      <c r="F21" s="48"/>
      <c r="G21" s="26"/>
      <c r="H21" s="36"/>
      <c r="I21" s="107"/>
      <c r="J21" s="19"/>
    </row>
    <row r="22" spans="1:11" x14ac:dyDescent="0.4">
      <c r="A22" s="9" t="s">
        <v>12</v>
      </c>
      <c r="B22" s="87"/>
      <c r="C22" s="20"/>
      <c r="D22" s="89"/>
      <c r="E22" s="90"/>
      <c r="F22" s="48"/>
      <c r="G22" s="26"/>
      <c r="H22" s="20"/>
      <c r="I22" s="93"/>
      <c r="J22" s="20"/>
      <c r="K22" s="91" t="s">
        <v>55</v>
      </c>
    </row>
    <row r="23" spans="1:11" x14ac:dyDescent="0.4">
      <c r="A23" s="9" t="s">
        <v>27</v>
      </c>
      <c r="B23" s="107"/>
      <c r="C23" s="20"/>
      <c r="D23" s="30"/>
      <c r="E23" s="43"/>
      <c r="F23" s="48"/>
      <c r="G23" s="26"/>
      <c r="H23" s="18"/>
      <c r="I23" s="107"/>
      <c r="J23" s="18"/>
    </row>
    <row r="24" spans="1:11" ht="19.5" thickBot="1" x14ac:dyDescent="0.45">
      <c r="A24" s="79" t="s">
        <v>13</v>
      </c>
      <c r="B24" s="111"/>
      <c r="C24" s="80"/>
      <c r="D24" s="28"/>
      <c r="E24" s="75"/>
      <c r="F24" s="54"/>
      <c r="G24" s="28"/>
      <c r="H24" s="74"/>
      <c r="I24" s="111"/>
      <c r="J24" s="81"/>
      <c r="K24" s="10"/>
    </row>
    <row r="25" spans="1:11" ht="19.5" thickTop="1" x14ac:dyDescent="0.4">
      <c r="A25" s="102" t="s">
        <v>87</v>
      </c>
      <c r="B25" s="30" t="s">
        <v>99</v>
      </c>
      <c r="C25" s="118" t="s">
        <v>80</v>
      </c>
      <c r="D25" s="30"/>
      <c r="E25" s="42"/>
      <c r="F25" s="49"/>
      <c r="G25" s="27"/>
      <c r="H25" s="18"/>
      <c r="I25" s="30"/>
      <c r="J25" s="115"/>
    </row>
    <row r="26" spans="1:11" x14ac:dyDescent="0.4">
      <c r="A26" s="3"/>
      <c r="C26" s="118" t="s">
        <v>75</v>
      </c>
      <c r="D26" s="27"/>
      <c r="E26" s="42"/>
      <c r="F26" s="49"/>
      <c r="G26" s="27"/>
      <c r="H26" s="18"/>
      <c r="I26" s="27"/>
      <c r="J26" s="116"/>
    </row>
    <row r="27" spans="1:11" x14ac:dyDescent="0.4">
      <c r="A27" s="3"/>
      <c r="B27" s="103" t="s">
        <v>108</v>
      </c>
      <c r="C27" s="118"/>
      <c r="D27" s="27"/>
      <c r="E27" s="42"/>
      <c r="F27" s="49"/>
      <c r="G27" s="27"/>
      <c r="H27" s="18"/>
      <c r="I27" s="27"/>
      <c r="J27" s="116"/>
    </row>
    <row r="28" spans="1:11" x14ac:dyDescent="0.4">
      <c r="A28" s="3" t="s">
        <v>64</v>
      </c>
      <c r="B28" s="30" t="s">
        <v>85</v>
      </c>
      <c r="C28" s="118"/>
      <c r="D28" s="27"/>
      <c r="E28" s="42"/>
      <c r="F28" s="49"/>
      <c r="G28" s="27"/>
      <c r="H28" s="18"/>
      <c r="I28" s="27"/>
      <c r="J28" s="116"/>
    </row>
    <row r="29" spans="1:11" x14ac:dyDescent="0.4">
      <c r="A29" s="8" t="s">
        <v>36</v>
      </c>
      <c r="B29" s="26"/>
      <c r="C29" s="119" t="s">
        <v>83</v>
      </c>
      <c r="D29" s="27"/>
      <c r="E29" s="43"/>
      <c r="F29" s="48"/>
      <c r="G29" s="29"/>
      <c r="H29" s="18"/>
      <c r="I29" s="29"/>
      <c r="J29" s="116"/>
    </row>
    <row r="30" spans="1:11" x14ac:dyDescent="0.4">
      <c r="A30" s="103" t="s">
        <v>108</v>
      </c>
      <c r="C30" s="119" t="s">
        <v>375</v>
      </c>
      <c r="D30" s="27"/>
      <c r="E30" s="43"/>
      <c r="F30" s="48"/>
      <c r="G30" s="29"/>
      <c r="H30" s="18"/>
      <c r="I30" s="29"/>
      <c r="J30" s="116"/>
    </row>
    <row r="31" spans="1:11" x14ac:dyDescent="0.4">
      <c r="A31" s="8"/>
      <c r="B31" s="26"/>
      <c r="C31" s="119" t="s">
        <v>371</v>
      </c>
      <c r="D31" s="27"/>
      <c r="E31" s="43"/>
      <c r="F31" s="48"/>
      <c r="G31" s="29"/>
      <c r="H31" s="18"/>
      <c r="I31" s="29"/>
      <c r="J31" s="116"/>
    </row>
    <row r="32" spans="1:11" x14ac:dyDescent="0.4">
      <c r="A32" s="8"/>
      <c r="B32" s="26"/>
      <c r="C32" s="119" t="s">
        <v>372</v>
      </c>
      <c r="D32" s="27"/>
      <c r="E32" s="43"/>
      <c r="F32" s="48"/>
      <c r="G32" s="29"/>
      <c r="H32" s="18"/>
      <c r="I32" s="29"/>
      <c r="J32" s="116"/>
    </row>
    <row r="33" spans="1:13" x14ac:dyDescent="0.4">
      <c r="A33" s="8"/>
      <c r="B33" s="26"/>
      <c r="C33" s="119" t="s">
        <v>373</v>
      </c>
      <c r="D33" s="27"/>
      <c r="E33" s="43"/>
      <c r="F33" s="48"/>
      <c r="G33" s="29"/>
      <c r="H33" s="18"/>
      <c r="I33" s="29"/>
      <c r="J33" s="116"/>
    </row>
    <row r="34" spans="1:13" x14ac:dyDescent="0.4">
      <c r="A34" s="8"/>
      <c r="B34" s="26"/>
      <c r="C34" s="119" t="s">
        <v>374</v>
      </c>
      <c r="D34" s="27"/>
      <c r="E34" s="43"/>
      <c r="F34" s="48"/>
      <c r="G34" s="29"/>
      <c r="H34" s="18"/>
      <c r="I34" s="29"/>
      <c r="J34" s="116"/>
    </row>
    <row r="35" spans="1:13" x14ac:dyDescent="0.4">
      <c r="A35" s="8" t="s">
        <v>38</v>
      </c>
      <c r="B35" s="102" t="s">
        <v>87</v>
      </c>
      <c r="C35" s="119"/>
      <c r="D35" s="27"/>
      <c r="E35" s="43"/>
      <c r="F35" s="48"/>
      <c r="G35" s="29"/>
      <c r="H35" s="18"/>
      <c r="I35" s="29"/>
      <c r="J35" s="116"/>
    </row>
    <row r="36" spans="1:13" x14ac:dyDescent="0.4">
      <c r="A36" s="8" t="s">
        <v>39</v>
      </c>
      <c r="B36" s="26" t="s">
        <v>86</v>
      </c>
      <c r="C36" s="119"/>
      <c r="D36" s="27"/>
      <c r="E36" s="43"/>
      <c r="F36" s="48"/>
      <c r="G36" s="29"/>
      <c r="H36" s="18"/>
      <c r="I36" s="29"/>
      <c r="J36" s="116"/>
    </row>
    <row r="37" spans="1:13" x14ac:dyDescent="0.4">
      <c r="A37" s="8" t="s">
        <v>40</v>
      </c>
      <c r="B37" s="26"/>
      <c r="C37" s="119" t="s">
        <v>84</v>
      </c>
      <c r="D37" s="101"/>
      <c r="E37" s="100"/>
      <c r="F37" s="48"/>
      <c r="G37" s="29"/>
      <c r="H37" s="18"/>
      <c r="I37" s="29"/>
      <c r="J37" s="99"/>
      <c r="K37" t="s">
        <v>61</v>
      </c>
    </row>
    <row r="38" spans="1:13" x14ac:dyDescent="0.4">
      <c r="A38" s="9" t="s">
        <v>14</v>
      </c>
      <c r="B38" s="26"/>
      <c r="C38" s="120" t="s">
        <v>376</v>
      </c>
      <c r="D38" s="27"/>
      <c r="E38" s="133"/>
      <c r="F38" s="48"/>
      <c r="G38" s="29"/>
      <c r="H38" s="20"/>
      <c r="I38" s="29"/>
      <c r="J38" s="151"/>
      <c r="K38" t="s">
        <v>49</v>
      </c>
      <c r="M38" s="150"/>
    </row>
    <row r="39" spans="1:13" x14ac:dyDescent="0.4">
      <c r="A39" s="9" t="s">
        <v>41</v>
      </c>
      <c r="B39" s="26"/>
      <c r="C39" s="120" t="s">
        <v>377</v>
      </c>
      <c r="D39" s="26"/>
      <c r="E39" s="65"/>
      <c r="F39" s="49"/>
      <c r="G39" s="26"/>
      <c r="H39" s="18"/>
      <c r="I39" s="29"/>
      <c r="J39" s="152"/>
      <c r="K39" t="s">
        <v>53</v>
      </c>
      <c r="M39" s="150"/>
    </row>
    <row r="40" spans="1:13" ht="19.5" thickBot="1" x14ac:dyDescent="0.45">
      <c r="A40" s="71" t="s">
        <v>15</v>
      </c>
      <c r="B40" s="72"/>
      <c r="C40" s="117" t="s">
        <v>378</v>
      </c>
      <c r="D40" s="72"/>
      <c r="E40" s="75"/>
      <c r="F40" s="76"/>
      <c r="G40" s="72"/>
      <c r="H40" s="74"/>
      <c r="I40" s="72"/>
      <c r="J40" s="117"/>
    </row>
    <row r="41" spans="1:13" ht="19.5" thickTop="1" x14ac:dyDescent="0.4">
      <c r="A41" s="3"/>
      <c r="B41" s="27"/>
      <c r="C41" s="127"/>
      <c r="D41" s="27"/>
      <c r="E41" s="42"/>
      <c r="F41" s="49"/>
      <c r="G41" s="27"/>
      <c r="H41" s="18"/>
      <c r="I41" s="27"/>
      <c r="J41" s="127"/>
      <c r="K41" t="s">
        <v>68</v>
      </c>
    </row>
    <row r="42" spans="1:13" x14ac:dyDescent="0.4">
      <c r="A42" s="11"/>
      <c r="B42" s="27"/>
      <c r="C42" s="127"/>
      <c r="D42" s="30"/>
      <c r="E42" s="42"/>
      <c r="F42" s="49"/>
      <c r="G42" s="30"/>
      <c r="H42" s="39"/>
      <c r="I42" s="104" t="s">
        <v>106</v>
      </c>
      <c r="J42" s="128"/>
      <c r="K42" t="s">
        <v>69</v>
      </c>
    </row>
    <row r="43" spans="1:13" x14ac:dyDescent="0.4">
      <c r="A43" s="9"/>
      <c r="B43" s="27"/>
      <c r="C43" s="127"/>
      <c r="D43" s="26"/>
      <c r="E43" s="42"/>
      <c r="F43" s="49"/>
      <c r="G43" s="26"/>
      <c r="H43" s="36"/>
      <c r="I43" s="29"/>
      <c r="J43" s="129"/>
    </row>
    <row r="44" spans="1:13" x14ac:dyDescent="0.4">
      <c r="A44" s="9"/>
      <c r="B44" s="27" t="s">
        <v>90</v>
      </c>
      <c r="C44" s="127"/>
      <c r="D44" s="26"/>
      <c r="E44" s="42"/>
      <c r="F44" s="49"/>
      <c r="G44" s="26"/>
      <c r="H44" s="36"/>
      <c r="I44" s="29"/>
      <c r="J44" s="129"/>
    </row>
    <row r="45" spans="1:13" ht="19.5" thickBot="1" x14ac:dyDescent="0.45">
      <c r="A45" s="71" t="s">
        <v>66</v>
      </c>
      <c r="B45" s="72"/>
      <c r="C45" s="131"/>
      <c r="D45" s="72"/>
      <c r="E45" s="73"/>
      <c r="F45" s="54"/>
      <c r="G45" s="72"/>
      <c r="H45" s="78"/>
      <c r="I45" s="72"/>
      <c r="J45" s="130"/>
      <c r="K45" t="s">
        <v>72</v>
      </c>
    </row>
    <row r="46" spans="1:13" ht="19.5" thickTop="1" x14ac:dyDescent="0.4">
      <c r="A46" s="11" t="s">
        <v>42</v>
      </c>
      <c r="B46" s="135"/>
      <c r="C46" s="114" t="s">
        <v>78</v>
      </c>
      <c r="D46" s="30"/>
      <c r="E46" s="77"/>
      <c r="F46" s="47"/>
      <c r="G46" s="134"/>
      <c r="H46" s="113"/>
      <c r="I46" s="30"/>
      <c r="J46" s="39"/>
      <c r="K46" s="91" t="s">
        <v>67</v>
      </c>
    </row>
    <row r="47" spans="1:13" x14ac:dyDescent="0.4">
      <c r="A47" s="14" t="s">
        <v>28</v>
      </c>
      <c r="B47" s="122" t="s">
        <v>79</v>
      </c>
      <c r="C47" s="18"/>
      <c r="D47" s="92" t="s">
        <v>58</v>
      </c>
      <c r="E47" s="88" t="s">
        <v>57</v>
      </c>
      <c r="F47" s="51"/>
      <c r="G47" s="122"/>
      <c r="H47" s="39"/>
      <c r="I47" s="30"/>
      <c r="J47" s="39"/>
      <c r="K47" s="91" t="s">
        <v>54</v>
      </c>
    </row>
    <row r="48" spans="1:13" x14ac:dyDescent="0.4">
      <c r="A48" s="12" t="s">
        <v>29</v>
      </c>
      <c r="B48" s="123"/>
      <c r="C48" s="19"/>
      <c r="D48" s="57"/>
      <c r="E48" s="42"/>
      <c r="F48" s="49"/>
      <c r="G48" s="121"/>
      <c r="H48" s="18"/>
      <c r="I48" s="27"/>
      <c r="J48" s="18"/>
      <c r="K48" s="91" t="s">
        <v>56</v>
      </c>
    </row>
    <row r="49" spans="1:13" x14ac:dyDescent="0.4">
      <c r="A49" s="13" t="s">
        <v>30</v>
      </c>
      <c r="B49" s="124" t="s">
        <v>88</v>
      </c>
      <c r="C49" s="19"/>
      <c r="D49" s="58"/>
      <c r="E49" s="40"/>
      <c r="F49" s="50"/>
      <c r="G49" s="123"/>
      <c r="H49" s="36"/>
      <c r="I49" s="26"/>
      <c r="J49" s="40"/>
      <c r="K49" s="2"/>
    </row>
    <row r="50" spans="1:13" x14ac:dyDescent="0.4">
      <c r="A50" s="9" t="s">
        <v>43</v>
      </c>
      <c r="B50" s="123" t="s">
        <v>81</v>
      </c>
      <c r="C50" s="19"/>
      <c r="D50" s="58"/>
      <c r="E50" s="40"/>
      <c r="F50" s="50"/>
      <c r="G50" s="124"/>
      <c r="H50" s="36"/>
      <c r="I50" s="26"/>
      <c r="J50" s="36"/>
    </row>
    <row r="51" spans="1:13" x14ac:dyDescent="0.4">
      <c r="A51" s="9" t="s">
        <v>31</v>
      </c>
      <c r="B51" s="123"/>
      <c r="C51" s="19"/>
      <c r="D51" s="57"/>
      <c r="E51" s="40"/>
      <c r="F51" s="50"/>
      <c r="G51" s="123"/>
      <c r="H51" s="36"/>
      <c r="I51" s="26"/>
      <c r="J51" s="36"/>
    </row>
    <row r="52" spans="1:13" x14ac:dyDescent="0.4">
      <c r="A52" s="2" t="s">
        <v>44</v>
      </c>
      <c r="B52" s="123"/>
      <c r="C52" s="19"/>
      <c r="D52" s="57"/>
      <c r="E52" s="40"/>
      <c r="F52" s="50"/>
      <c r="G52" s="123"/>
      <c r="H52" s="36"/>
      <c r="I52" s="26"/>
      <c r="J52" s="36"/>
    </row>
    <row r="53" spans="1:13" x14ac:dyDescent="0.4">
      <c r="A53" s="2"/>
      <c r="B53" s="123"/>
      <c r="C53" s="19"/>
      <c r="D53" s="57"/>
      <c r="E53" s="40"/>
      <c r="F53" s="50"/>
      <c r="G53" s="123"/>
      <c r="H53" s="36"/>
      <c r="I53" s="26"/>
      <c r="J53" s="36"/>
    </row>
    <row r="54" spans="1:13" x14ac:dyDescent="0.4">
      <c r="A54" s="2"/>
      <c r="B54" s="123"/>
      <c r="C54" s="19"/>
      <c r="D54" s="57"/>
      <c r="E54" s="40"/>
      <c r="F54" s="50"/>
      <c r="G54" s="123"/>
      <c r="H54" s="36"/>
      <c r="I54" s="26"/>
      <c r="J54" s="36"/>
    </row>
    <row r="55" spans="1:13" x14ac:dyDescent="0.4">
      <c r="A55" s="2"/>
      <c r="B55" s="123" t="s">
        <v>89</v>
      </c>
      <c r="C55" s="19"/>
      <c r="D55" s="57"/>
      <c r="E55" s="40"/>
      <c r="F55" s="50"/>
      <c r="G55" s="123"/>
      <c r="H55" s="36"/>
      <c r="I55" s="26"/>
      <c r="J55" s="36"/>
    </row>
    <row r="56" spans="1:13" x14ac:dyDescent="0.4">
      <c r="A56" s="2"/>
      <c r="B56" s="123"/>
      <c r="C56" s="19" t="s">
        <v>82</v>
      </c>
      <c r="D56" s="57"/>
      <c r="E56" s="40"/>
      <c r="F56" s="50"/>
      <c r="G56" s="123"/>
      <c r="H56" s="36"/>
      <c r="I56" s="26"/>
      <c r="J56" s="36"/>
    </row>
    <row r="57" spans="1:13" x14ac:dyDescent="0.4">
      <c r="A57" s="2"/>
      <c r="B57" s="123" t="s">
        <v>379</v>
      </c>
      <c r="C57" s="19"/>
      <c r="D57" s="57"/>
      <c r="E57" s="40"/>
      <c r="F57" s="50"/>
      <c r="G57" s="123"/>
      <c r="H57" s="36"/>
      <c r="I57" s="26"/>
      <c r="J57" s="36"/>
    </row>
    <row r="58" spans="1:13" x14ac:dyDescent="0.4">
      <c r="A58" s="2"/>
      <c r="B58" s="123" t="s">
        <v>380</v>
      </c>
      <c r="C58" s="19"/>
      <c r="D58" s="58"/>
      <c r="E58" s="40"/>
      <c r="F58" s="50"/>
      <c r="G58" s="123"/>
      <c r="H58" s="36"/>
      <c r="I58" s="26"/>
      <c r="J58" s="36"/>
    </row>
    <row r="59" spans="1:13" x14ac:dyDescent="0.4">
      <c r="A59" s="2"/>
      <c r="B59" s="123" t="s">
        <v>381</v>
      </c>
      <c r="C59" s="19"/>
      <c r="D59" s="58"/>
      <c r="E59" s="40"/>
      <c r="F59" s="50"/>
      <c r="G59" s="123"/>
      <c r="H59" s="36"/>
      <c r="I59" s="26"/>
      <c r="J59" s="36"/>
    </row>
    <row r="60" spans="1:13" x14ac:dyDescent="0.4">
      <c r="A60" s="2"/>
      <c r="B60" s="123" t="s">
        <v>382</v>
      </c>
      <c r="C60" s="19"/>
      <c r="D60" s="58"/>
      <c r="E60" s="40"/>
      <c r="F60" s="50"/>
      <c r="G60" s="123"/>
      <c r="H60" s="36"/>
      <c r="I60" s="26"/>
      <c r="J60" s="36"/>
    </row>
    <row r="61" spans="1:13" x14ac:dyDescent="0.4">
      <c r="A61" s="2" t="s">
        <v>59</v>
      </c>
      <c r="B61" s="123" t="s">
        <v>383</v>
      </c>
      <c r="C61" s="19"/>
      <c r="D61" s="95" t="s">
        <v>63</v>
      </c>
      <c r="E61" s="40"/>
      <c r="F61" s="50"/>
      <c r="G61" s="153"/>
      <c r="H61" s="36"/>
      <c r="I61" s="26"/>
      <c r="J61" s="36"/>
      <c r="K61" t="s">
        <v>65</v>
      </c>
      <c r="M61" s="150"/>
    </row>
    <row r="62" spans="1:13" x14ac:dyDescent="0.4">
      <c r="A62" s="9" t="s">
        <v>46</v>
      </c>
      <c r="B62" s="123" t="s">
        <v>384</v>
      </c>
      <c r="C62" s="19"/>
      <c r="D62" s="70"/>
      <c r="E62" s="66"/>
      <c r="F62" s="50"/>
      <c r="G62" s="153"/>
      <c r="H62" s="36"/>
      <c r="I62" s="26"/>
      <c r="J62" s="36"/>
      <c r="K62" t="s">
        <v>50</v>
      </c>
      <c r="M62" s="150"/>
    </row>
    <row r="63" spans="1:13" x14ac:dyDescent="0.4">
      <c r="A63" s="9" t="s">
        <v>26</v>
      </c>
      <c r="B63" s="123"/>
      <c r="C63" s="20"/>
      <c r="D63" s="27"/>
      <c r="E63" s="68"/>
      <c r="F63" s="52"/>
      <c r="G63" s="154"/>
      <c r="H63" s="39"/>
      <c r="I63" s="30"/>
      <c r="J63" s="39"/>
      <c r="K63" t="s">
        <v>51</v>
      </c>
      <c r="M63" s="150"/>
    </row>
    <row r="64" spans="1:13" x14ac:dyDescent="0.4">
      <c r="A64" s="11" t="s">
        <v>16</v>
      </c>
      <c r="B64" s="123"/>
      <c r="C64" s="18"/>
      <c r="D64" s="26"/>
      <c r="E64" s="60"/>
      <c r="F64" s="53"/>
      <c r="G64" s="153"/>
      <c r="H64" s="36"/>
      <c r="I64" s="26"/>
      <c r="J64" s="36"/>
      <c r="K64" t="s">
        <v>52</v>
      </c>
      <c r="M64" s="150"/>
    </row>
    <row r="65" spans="1:11" x14ac:dyDescent="0.4">
      <c r="A65" s="11" t="s">
        <v>17</v>
      </c>
      <c r="B65" s="125"/>
      <c r="C65" s="22"/>
      <c r="D65" s="30"/>
      <c r="E65" s="155"/>
      <c r="F65" s="51"/>
      <c r="G65" s="134"/>
      <c r="H65" s="39"/>
      <c r="I65" s="30"/>
      <c r="J65" s="39"/>
      <c r="K65" t="s">
        <v>114</v>
      </c>
    </row>
    <row r="66" spans="1:11" ht="19.5" thickBot="1" x14ac:dyDescent="0.45">
      <c r="A66" s="79"/>
      <c r="B66" s="28">
        <f>SUM(B5:B65)</f>
        <v>0</v>
      </c>
      <c r="C66" s="23">
        <f>SUM(C25:C65)</f>
        <v>0</v>
      </c>
      <c r="D66" s="72"/>
      <c r="E66" s="75"/>
      <c r="F66" s="76"/>
      <c r="G66" s="126"/>
      <c r="H66" s="74"/>
      <c r="I66" s="72"/>
      <c r="J66" s="74"/>
    </row>
    <row r="67" spans="1:11" ht="19.5" thickTop="1" x14ac:dyDescent="0.4">
      <c r="A67" s="3"/>
      <c r="B67" s="27"/>
      <c r="C67" s="24"/>
      <c r="D67" s="30"/>
      <c r="E67" s="77"/>
      <c r="F67" s="47"/>
      <c r="G67" s="30"/>
      <c r="H67" s="39"/>
      <c r="I67" s="30"/>
      <c r="J67" s="39"/>
    </row>
    <row r="68" spans="1:11" x14ac:dyDescent="0.4">
      <c r="A68" s="9"/>
      <c r="B68" s="29"/>
      <c r="C68" s="20"/>
      <c r="D68" s="27"/>
      <c r="E68" s="42"/>
      <c r="F68" s="49"/>
      <c r="G68" s="27"/>
      <c r="H68" s="18"/>
      <c r="I68" s="27"/>
      <c r="J68" s="18"/>
    </row>
    <row r="69" spans="1:11" x14ac:dyDescent="0.4">
      <c r="A69" s="9" t="s">
        <v>18</v>
      </c>
      <c r="B69" s="29"/>
      <c r="C69" s="20"/>
      <c r="D69" s="59"/>
      <c r="E69" s="40"/>
      <c r="F69" s="50"/>
      <c r="G69" s="26"/>
      <c r="H69" s="36"/>
      <c r="I69" s="59"/>
      <c r="J69" s="40"/>
      <c r="K69" s="2"/>
    </row>
    <row r="70" spans="1:11" x14ac:dyDescent="0.4">
      <c r="A70" s="3" t="s">
        <v>19</v>
      </c>
      <c r="B70" s="26"/>
      <c r="C70" s="18"/>
      <c r="D70" s="67"/>
      <c r="E70" s="40"/>
      <c r="F70" s="50"/>
      <c r="G70" s="26"/>
      <c r="H70" s="36"/>
      <c r="I70" s="58"/>
      <c r="J70" s="36"/>
    </row>
    <row r="71" spans="1:11" x14ac:dyDescent="0.4">
      <c r="A71" s="8" t="s">
        <v>20</v>
      </c>
      <c r="B71" s="26"/>
      <c r="C71" s="19"/>
      <c r="D71" s="30"/>
      <c r="E71" s="69"/>
      <c r="F71" s="53"/>
      <c r="G71" s="26"/>
      <c r="H71" s="36"/>
      <c r="I71" s="26"/>
      <c r="J71" s="149"/>
    </row>
    <row r="72" spans="1:11" x14ac:dyDescent="0.4">
      <c r="A72" s="8" t="s">
        <v>21</v>
      </c>
      <c r="B72" s="30"/>
      <c r="C72" s="19"/>
      <c r="D72" s="26"/>
      <c r="E72" s="66"/>
      <c r="F72" s="53"/>
      <c r="G72" s="26"/>
      <c r="H72" s="36"/>
      <c r="I72" s="26"/>
      <c r="J72" s="56"/>
    </row>
    <row r="73" spans="1:11" x14ac:dyDescent="0.4">
      <c r="A73" s="8" t="s">
        <v>25</v>
      </c>
      <c r="B73" s="30"/>
      <c r="C73" s="19"/>
      <c r="D73" s="63"/>
      <c r="E73" s="40"/>
      <c r="F73" s="50"/>
      <c r="G73" s="63"/>
      <c r="H73" s="36"/>
      <c r="I73" s="26"/>
      <c r="J73" s="36"/>
    </row>
    <row r="74" spans="1:11" x14ac:dyDescent="0.4">
      <c r="A74" s="8" t="s">
        <v>45</v>
      </c>
      <c r="B74" s="30"/>
      <c r="C74" s="20"/>
      <c r="D74" s="132"/>
      <c r="E74" s="40"/>
      <c r="F74" s="50"/>
      <c r="G74" s="132"/>
      <c r="H74" s="36"/>
      <c r="I74" s="26"/>
      <c r="J74" s="36"/>
    </row>
    <row r="75" spans="1:11" x14ac:dyDescent="0.4">
      <c r="A75" s="8" t="s">
        <v>47</v>
      </c>
      <c r="B75" s="30"/>
      <c r="C75" s="18"/>
      <c r="D75" s="58"/>
      <c r="E75" s="94"/>
      <c r="F75" s="50"/>
      <c r="G75" s="58"/>
      <c r="H75" s="36"/>
      <c r="I75" s="26"/>
      <c r="J75" s="96"/>
    </row>
    <row r="76" spans="1:11" x14ac:dyDescent="0.4">
      <c r="A76" s="8" t="s">
        <v>48</v>
      </c>
      <c r="B76" s="30"/>
      <c r="C76" s="18"/>
      <c r="D76" s="58"/>
      <c r="E76" s="46"/>
      <c r="F76" s="50"/>
      <c r="G76" s="58"/>
      <c r="H76" s="36"/>
      <c r="I76" s="26"/>
      <c r="J76" s="85"/>
      <c r="K76" t="s">
        <v>60</v>
      </c>
    </row>
    <row r="77" spans="1:11" x14ac:dyDescent="0.4">
      <c r="A77" s="8" t="s">
        <v>22</v>
      </c>
      <c r="B77" s="30"/>
      <c r="C77" s="18"/>
      <c r="D77" s="64"/>
      <c r="E77" s="40"/>
      <c r="F77" s="50"/>
      <c r="G77" s="64"/>
      <c r="H77" s="36"/>
      <c r="I77" s="26"/>
      <c r="J77" s="36"/>
    </row>
    <row r="78" spans="1:11" x14ac:dyDescent="0.4">
      <c r="A78" s="8" t="s">
        <v>23</v>
      </c>
      <c r="B78" s="27"/>
      <c r="C78" s="19"/>
      <c r="D78" s="58"/>
      <c r="E78" s="40"/>
      <c r="F78" s="50"/>
      <c r="G78" s="58"/>
      <c r="H78" s="36"/>
      <c r="I78" s="26"/>
      <c r="J78" s="36"/>
    </row>
    <row r="79" spans="1:11" ht="19.5" thickBot="1" x14ac:dyDescent="0.45">
      <c r="A79" s="79" t="s">
        <v>24</v>
      </c>
      <c r="B79" s="72"/>
      <c r="C79" s="81"/>
      <c r="D79" s="28"/>
      <c r="E79" s="73"/>
      <c r="F79" s="54"/>
      <c r="G79" s="83"/>
      <c r="H79" s="80"/>
      <c r="I79" s="28"/>
      <c r="J79" s="84"/>
    </row>
    <row r="80" spans="1:11" ht="20.25" thickTop="1" thickBot="1" x14ac:dyDescent="0.45">
      <c r="A80" s="4"/>
      <c r="B80" s="31"/>
      <c r="C80" s="25"/>
      <c r="D80" s="31"/>
      <c r="E80" s="41"/>
      <c r="F80" s="54"/>
      <c r="G80" s="55">
        <f>SUM(G46:G79)</f>
        <v>0</v>
      </c>
      <c r="H80" s="82">
        <f>SUM(H46:H79)</f>
        <v>0</v>
      </c>
      <c r="I80" s="31">
        <f>SUM(I5:I79)</f>
        <v>0</v>
      </c>
      <c r="J80" s="25">
        <f>SUM(J5:J79)</f>
        <v>0</v>
      </c>
    </row>
    <row r="82" spans="2:7" x14ac:dyDescent="0.4">
      <c r="E82" t="s">
        <v>71</v>
      </c>
      <c r="F82" t="s">
        <v>70</v>
      </c>
      <c r="G82" s="86">
        <f>(H80-G80)</f>
        <v>0</v>
      </c>
    </row>
    <row r="83" spans="2:7" x14ac:dyDescent="0.4">
      <c r="B83" t="s">
        <v>93</v>
      </c>
    </row>
    <row r="84" spans="2:7" x14ac:dyDescent="0.4">
      <c r="B84" t="s">
        <v>92</v>
      </c>
      <c r="F84" t="s">
        <v>97</v>
      </c>
    </row>
    <row r="85" spans="2:7" x14ac:dyDescent="0.4">
      <c r="B85" t="s">
        <v>98</v>
      </c>
    </row>
    <row r="86" spans="2:7" x14ac:dyDescent="0.4">
      <c r="B86" t="s">
        <v>94</v>
      </c>
    </row>
    <row r="87" spans="2:7" x14ac:dyDescent="0.4">
      <c r="B87" t="s">
        <v>95</v>
      </c>
    </row>
    <row r="88" spans="2:7" x14ac:dyDescent="0.4">
      <c r="B88" t="s">
        <v>96</v>
      </c>
    </row>
    <row r="89" spans="2:7" x14ac:dyDescent="0.4">
      <c r="B89" t="s">
        <v>101</v>
      </c>
    </row>
    <row r="90" spans="2:7" x14ac:dyDescent="0.4">
      <c r="B90" t="s">
        <v>103</v>
      </c>
    </row>
    <row r="91" spans="2:7" x14ac:dyDescent="0.4">
      <c r="C91" t="s">
        <v>134</v>
      </c>
    </row>
    <row r="92" spans="2:7" x14ac:dyDescent="0.4">
      <c r="B92" t="s">
        <v>102</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dimension ref="A2:P68"/>
  <sheetViews>
    <sheetView zoomScaleNormal="100" workbookViewId="0">
      <selection activeCell="A2" sqref="A2"/>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4" max="14" width="15.625" customWidth="1"/>
    <col min="15" max="15" width="15.125" customWidth="1"/>
    <col min="16" max="16" width="17.25" customWidth="1"/>
  </cols>
  <sheetData>
    <row r="2" spans="1:16" x14ac:dyDescent="0.4">
      <c r="H2" s="216">
        <v>45892</v>
      </c>
    </row>
    <row r="3" spans="1:16" x14ac:dyDescent="0.4">
      <c r="A3" t="s">
        <v>307</v>
      </c>
      <c r="C3" t="s">
        <v>366</v>
      </c>
      <c r="F3" t="s">
        <v>6</v>
      </c>
      <c r="I3" t="s">
        <v>366</v>
      </c>
      <c r="N3" t="s">
        <v>369</v>
      </c>
    </row>
    <row r="4" spans="1:16" x14ac:dyDescent="0.4">
      <c r="A4" s="157" t="s">
        <v>306</v>
      </c>
      <c r="B4" s="157" t="s">
        <v>0</v>
      </c>
      <c r="C4" s="156" t="s">
        <v>126</v>
      </c>
      <c r="D4" s="156" t="s">
        <v>302</v>
      </c>
      <c r="F4" s="227" t="s">
        <v>312</v>
      </c>
      <c r="G4" s="228"/>
      <c r="H4" s="228" t="s">
        <v>313</v>
      </c>
      <c r="I4" s="176"/>
      <c r="J4" s="157"/>
      <c r="K4" s="157"/>
      <c r="N4" s="227" t="s">
        <v>367</v>
      </c>
      <c r="O4" s="228" t="s">
        <v>126</v>
      </c>
      <c r="P4" s="228" t="s">
        <v>302</v>
      </c>
    </row>
    <row r="5" spans="1:16" x14ac:dyDescent="0.4">
      <c r="A5" s="157" t="s">
        <v>434</v>
      </c>
      <c r="B5" s="157" t="s">
        <v>444</v>
      </c>
      <c r="C5" s="225">
        <v>1080</v>
      </c>
      <c r="D5" s="225"/>
      <c r="F5" s="232" t="s">
        <v>402</v>
      </c>
      <c r="G5" s="229" t="s">
        <v>319</v>
      </c>
      <c r="H5" s="240">
        <f>IFERROR(VLOOKUP(F5,$I$5:$K$8,3,FALSE),"0")</f>
        <v>1080</v>
      </c>
      <c r="I5" s="176" t="s">
        <v>444</v>
      </c>
      <c r="J5" s="225">
        <v>0</v>
      </c>
      <c r="K5" s="225">
        <v>1080</v>
      </c>
      <c r="N5" s="234" t="s">
        <v>428</v>
      </c>
      <c r="O5" s="230" t="str">
        <f>IFERROR(VLOOKUP(N5,$A$5:$C$17,3,FALSE),"")</f>
        <v/>
      </c>
      <c r="P5" s="230" t="str">
        <f>IFERROR(VLOOKUP(N5,$A$18:$D$29,4,FALSE),"")</f>
        <v/>
      </c>
    </row>
    <row r="6" spans="1:16" x14ac:dyDescent="0.4">
      <c r="A6" s="157"/>
      <c r="B6" s="157"/>
      <c r="C6" s="225"/>
      <c r="D6" s="225"/>
      <c r="F6" s="227"/>
      <c r="G6" s="229"/>
      <c r="H6" s="240" t="str">
        <f>IFERROR(VLOOKUP(F6,$I$5:$J$28,2,FALSE),"")</f>
        <v/>
      </c>
      <c r="I6" s="176" t="s">
        <v>446</v>
      </c>
      <c r="J6" s="225">
        <v>1512</v>
      </c>
      <c r="K6" s="225">
        <v>0</v>
      </c>
      <c r="N6" s="234" t="s">
        <v>429</v>
      </c>
      <c r="O6" s="230" t="str">
        <f t="shared" ref="O6:O16" si="0">IFERROR(VLOOKUP(N6,$A$5:$C$17,3,FALSE),"")</f>
        <v/>
      </c>
      <c r="P6" s="230" t="str">
        <f t="shared" ref="P6:P16" si="1">IFERROR(VLOOKUP(N6,$A$18:$D$29,4,FALSE),"")</f>
        <v/>
      </c>
    </row>
    <row r="7" spans="1:16" x14ac:dyDescent="0.4">
      <c r="A7" s="157"/>
      <c r="B7" s="157"/>
      <c r="C7" s="225"/>
      <c r="D7" s="225"/>
      <c r="F7" s="227" t="s">
        <v>314</v>
      </c>
      <c r="G7" s="229"/>
      <c r="H7" s="240" t="str">
        <f>IFERROR(VLOOKUP(F7,$I$5:$J$28,2,FALSE),"")</f>
        <v/>
      </c>
      <c r="I7" s="176"/>
      <c r="J7" s="225"/>
      <c r="K7" s="225"/>
      <c r="N7" s="234" t="s">
        <v>430</v>
      </c>
      <c r="O7" s="230" t="str">
        <f t="shared" si="0"/>
        <v/>
      </c>
      <c r="P7" s="230">
        <f t="shared" si="1"/>
        <v>324</v>
      </c>
    </row>
    <row r="8" spans="1:16" x14ac:dyDescent="0.35">
      <c r="A8" s="157"/>
      <c r="B8" s="157"/>
      <c r="C8" s="225"/>
      <c r="D8" s="225"/>
      <c r="F8" s="231" t="s">
        <v>315</v>
      </c>
      <c r="G8" s="229" t="s">
        <v>320</v>
      </c>
      <c r="H8" s="240" t="str">
        <f>IFERROR(VLOOKUP(F8,$I$5:$J$28,2,FALSE),"0")</f>
        <v>0</v>
      </c>
      <c r="I8" s="176"/>
      <c r="J8" s="225"/>
      <c r="K8" s="225"/>
      <c r="N8" s="234" t="s">
        <v>431</v>
      </c>
      <c r="O8" s="230" t="str">
        <f t="shared" si="0"/>
        <v/>
      </c>
      <c r="P8" s="230" t="str">
        <f t="shared" si="1"/>
        <v/>
      </c>
    </row>
    <row r="9" spans="1:16" x14ac:dyDescent="0.35">
      <c r="A9" s="157"/>
      <c r="B9" s="157"/>
      <c r="C9" s="225"/>
      <c r="D9" s="225"/>
      <c r="F9" s="231" t="s">
        <v>412</v>
      </c>
      <c r="G9" s="229" t="s">
        <v>321</v>
      </c>
      <c r="H9" s="240">
        <f>IFERROR(VLOOKUP(F9,$I$5:$J$28,2,FALSE),"0")</f>
        <v>1512</v>
      </c>
      <c r="I9" s="176"/>
      <c r="J9" s="225"/>
      <c r="K9" s="225"/>
      <c r="N9" s="234" t="s">
        <v>432</v>
      </c>
      <c r="O9" s="230" t="str">
        <f t="shared" si="0"/>
        <v/>
      </c>
      <c r="P9" s="230" t="str">
        <f t="shared" si="1"/>
        <v/>
      </c>
    </row>
    <row r="10" spans="1:16" x14ac:dyDescent="0.4">
      <c r="A10" s="157"/>
      <c r="B10" s="157"/>
      <c r="C10" s="225"/>
      <c r="D10" s="225"/>
      <c r="F10" s="232" t="s">
        <v>326</v>
      </c>
      <c r="G10" s="229" t="s">
        <v>323</v>
      </c>
      <c r="H10" s="240">
        <f>IFERROR(H8+H9,0)</f>
        <v>1512</v>
      </c>
      <c r="I10" s="176"/>
      <c r="J10" s="225"/>
      <c r="K10" s="225"/>
      <c r="N10" s="234" t="s">
        <v>433</v>
      </c>
      <c r="O10" s="230" t="str">
        <f t="shared" si="0"/>
        <v/>
      </c>
      <c r="P10" s="230">
        <f t="shared" si="1"/>
        <v>1188</v>
      </c>
    </row>
    <row r="11" spans="1:16" x14ac:dyDescent="0.4">
      <c r="A11" s="157"/>
      <c r="B11" s="157"/>
      <c r="C11" s="225"/>
      <c r="D11" s="225"/>
      <c r="F11" s="232" t="s">
        <v>399</v>
      </c>
      <c r="G11" s="229" t="s">
        <v>324</v>
      </c>
      <c r="H11" s="240" t="str">
        <f>IFERROR(VLOOKUP(F11,$I$5:$J$28,2,FALSE),"0")</f>
        <v>0</v>
      </c>
      <c r="I11" s="176"/>
      <c r="J11" s="225"/>
      <c r="K11" s="225"/>
      <c r="N11" s="234" t="s">
        <v>434</v>
      </c>
      <c r="O11" s="230">
        <f t="shared" si="0"/>
        <v>1080</v>
      </c>
      <c r="P11" s="230" t="str">
        <f t="shared" si="1"/>
        <v/>
      </c>
    </row>
    <row r="12" spans="1:16" x14ac:dyDescent="0.4">
      <c r="A12" s="157"/>
      <c r="B12" s="157"/>
      <c r="C12" s="225"/>
      <c r="D12" s="225"/>
      <c r="F12" s="232" t="s">
        <v>327</v>
      </c>
      <c r="G12" s="229" t="s">
        <v>325</v>
      </c>
      <c r="H12" s="240">
        <f>IFERROR(H10-H11,0)</f>
        <v>1512</v>
      </c>
      <c r="I12" s="176"/>
      <c r="J12" s="225"/>
      <c r="K12" s="225"/>
      <c r="N12" s="234" t="s">
        <v>435</v>
      </c>
      <c r="O12" s="230" t="str">
        <f t="shared" si="0"/>
        <v/>
      </c>
      <c r="P12" s="230" t="str">
        <f t="shared" si="1"/>
        <v/>
      </c>
    </row>
    <row r="13" spans="1:16" x14ac:dyDescent="0.4">
      <c r="A13" s="157"/>
      <c r="B13" s="157"/>
      <c r="C13" s="225"/>
      <c r="D13" s="225"/>
      <c r="F13" s="232" t="s">
        <v>328</v>
      </c>
      <c r="G13" s="229" t="s">
        <v>322</v>
      </c>
      <c r="H13" s="240">
        <f>IFERROR(H5-H12,0)</f>
        <v>-432</v>
      </c>
      <c r="I13" s="176"/>
      <c r="J13" s="225"/>
      <c r="K13" s="225"/>
      <c r="N13" s="234" t="s">
        <v>436</v>
      </c>
      <c r="O13" s="230" t="str">
        <f t="shared" si="0"/>
        <v/>
      </c>
      <c r="P13" s="230" t="str">
        <f t="shared" si="1"/>
        <v/>
      </c>
    </row>
    <row r="14" spans="1:16" x14ac:dyDescent="0.4">
      <c r="A14" s="157"/>
      <c r="B14" s="157"/>
      <c r="C14" s="225"/>
      <c r="D14" s="225"/>
      <c r="F14" s="227" t="s">
        <v>316</v>
      </c>
      <c r="G14" s="229"/>
      <c r="H14" s="240" t="str">
        <f t="shared" ref="H14:H55" si="2">IFERROR(VLOOKUP(F14,$I$5:$J$28,2,FALSE),"")</f>
        <v/>
      </c>
      <c r="I14" s="176"/>
      <c r="J14" s="225"/>
      <c r="K14" s="225"/>
      <c r="N14" s="234" t="s">
        <v>437</v>
      </c>
      <c r="O14" s="230" t="str">
        <f t="shared" si="0"/>
        <v/>
      </c>
      <c r="P14" s="230" t="str">
        <f t="shared" si="1"/>
        <v/>
      </c>
    </row>
    <row r="15" spans="1:16" x14ac:dyDescent="0.4">
      <c r="A15" s="157"/>
      <c r="B15" s="157"/>
      <c r="C15" s="225"/>
      <c r="D15" s="225"/>
      <c r="F15" s="232" t="s">
        <v>413</v>
      </c>
      <c r="G15" s="229" t="s">
        <v>329</v>
      </c>
      <c r="H15" s="240" t="str">
        <f t="shared" ref="H15:H35" si="3">IFERROR(VLOOKUP(F15,$I$5:$J$28,2,FALSE),"0")</f>
        <v>0</v>
      </c>
      <c r="I15" s="176"/>
      <c r="J15" s="225"/>
      <c r="K15" s="225"/>
      <c r="N15" s="234" t="s">
        <v>438</v>
      </c>
      <c r="O15" s="230" t="str">
        <f t="shared" si="0"/>
        <v/>
      </c>
      <c r="P15" s="230" t="str">
        <f t="shared" si="1"/>
        <v/>
      </c>
    </row>
    <row r="16" spans="1:16" x14ac:dyDescent="0.4">
      <c r="A16" s="157"/>
      <c r="B16" s="157"/>
      <c r="C16" s="225"/>
      <c r="D16" s="225"/>
      <c r="F16" s="232" t="s">
        <v>414</v>
      </c>
      <c r="G16" s="229" t="s">
        <v>330</v>
      </c>
      <c r="H16" s="240" t="str">
        <f t="shared" si="3"/>
        <v>0</v>
      </c>
      <c r="I16" s="176"/>
      <c r="J16" s="225"/>
      <c r="K16" s="225"/>
      <c r="N16" s="234" t="s">
        <v>439</v>
      </c>
      <c r="O16" s="230" t="str">
        <f t="shared" si="0"/>
        <v/>
      </c>
      <c r="P16" s="230" t="str">
        <f t="shared" si="1"/>
        <v/>
      </c>
    </row>
    <row r="17" spans="1:16" ht="19.5" thickBot="1" x14ac:dyDescent="0.45">
      <c r="A17" s="238"/>
      <c r="B17" s="238"/>
      <c r="C17" s="239"/>
      <c r="D17" s="239"/>
      <c r="F17" s="232" t="s">
        <v>415</v>
      </c>
      <c r="G17" s="229" t="s">
        <v>331</v>
      </c>
      <c r="H17" s="240" t="str">
        <f t="shared" si="3"/>
        <v>0</v>
      </c>
      <c r="I17" s="176"/>
      <c r="J17" s="225"/>
      <c r="K17" s="225"/>
      <c r="N17" s="235"/>
      <c r="O17" s="227"/>
      <c r="P17" s="227"/>
    </row>
    <row r="18" spans="1:16" ht="19.5" thickTop="1" x14ac:dyDescent="0.4">
      <c r="A18" s="236" t="s">
        <v>430</v>
      </c>
      <c r="B18" s="236" t="s">
        <v>446</v>
      </c>
      <c r="C18" s="237"/>
      <c r="D18" s="237">
        <v>324</v>
      </c>
      <c r="F18" s="232" t="s">
        <v>416</v>
      </c>
      <c r="G18" s="229" t="s">
        <v>332</v>
      </c>
      <c r="H18" s="240" t="str">
        <f t="shared" si="3"/>
        <v>0</v>
      </c>
      <c r="I18" s="176"/>
      <c r="J18" s="225"/>
      <c r="K18" s="225"/>
      <c r="N18" s="234" t="s">
        <v>368</v>
      </c>
      <c r="O18" s="230">
        <f>SUM(O5:O17)</f>
        <v>1080</v>
      </c>
      <c r="P18" s="230">
        <f>SUM(P5:P17)</f>
        <v>1512</v>
      </c>
    </row>
    <row r="19" spans="1:16" x14ac:dyDescent="0.4">
      <c r="A19" s="157" t="s">
        <v>433</v>
      </c>
      <c r="B19" s="157" t="s">
        <v>446</v>
      </c>
      <c r="C19" s="225"/>
      <c r="D19" s="225">
        <v>1188</v>
      </c>
      <c r="F19" s="232" t="s">
        <v>417</v>
      </c>
      <c r="G19" s="229" t="s">
        <v>333</v>
      </c>
      <c r="H19" s="240" t="str">
        <f t="shared" si="3"/>
        <v>0</v>
      </c>
      <c r="I19" s="176"/>
      <c r="J19" s="225"/>
      <c r="K19" s="225"/>
      <c r="N19" s="233"/>
    </row>
    <row r="20" spans="1:16" x14ac:dyDescent="0.4">
      <c r="A20" s="157"/>
      <c r="B20" s="157"/>
      <c r="C20" s="225"/>
      <c r="D20" s="225"/>
      <c r="F20" s="232" t="s">
        <v>418</v>
      </c>
      <c r="G20" s="229" t="s">
        <v>334</v>
      </c>
      <c r="H20" s="240" t="str">
        <f t="shared" si="3"/>
        <v>0</v>
      </c>
      <c r="I20" s="176"/>
      <c r="J20" s="225"/>
      <c r="K20" s="225"/>
      <c r="N20" s="233"/>
    </row>
    <row r="21" spans="1:16" x14ac:dyDescent="0.4">
      <c r="A21" s="157"/>
      <c r="B21" s="157"/>
      <c r="C21" s="225"/>
      <c r="D21" s="225"/>
      <c r="F21" s="232" t="s">
        <v>419</v>
      </c>
      <c r="G21" s="229" t="s">
        <v>335</v>
      </c>
      <c r="H21" s="240" t="str">
        <f t="shared" si="3"/>
        <v>0</v>
      </c>
      <c r="I21" s="176"/>
      <c r="J21" s="225"/>
      <c r="K21" s="225"/>
    </row>
    <row r="22" spans="1:16" x14ac:dyDescent="0.4">
      <c r="A22" s="157"/>
      <c r="B22" s="157"/>
      <c r="C22" s="225"/>
      <c r="D22" s="225"/>
      <c r="F22" s="232" t="s">
        <v>420</v>
      </c>
      <c r="G22" s="229" t="s">
        <v>336</v>
      </c>
      <c r="H22" s="240" t="str">
        <f t="shared" si="3"/>
        <v>0</v>
      </c>
      <c r="I22" s="176"/>
      <c r="J22" s="225"/>
      <c r="K22" s="225"/>
    </row>
    <row r="23" spans="1:16" x14ac:dyDescent="0.4">
      <c r="A23" s="157"/>
      <c r="B23" s="157"/>
      <c r="C23" s="225"/>
      <c r="D23" s="225"/>
      <c r="F23" s="232" t="s">
        <v>421</v>
      </c>
      <c r="G23" s="229" t="s">
        <v>337</v>
      </c>
      <c r="H23" s="240" t="str">
        <f t="shared" si="3"/>
        <v>0</v>
      </c>
      <c r="I23" s="176"/>
      <c r="J23" s="225"/>
      <c r="K23" s="225"/>
    </row>
    <row r="24" spans="1:16" x14ac:dyDescent="0.4">
      <c r="A24" s="157"/>
      <c r="B24" s="157"/>
      <c r="C24" s="225"/>
      <c r="D24" s="225"/>
      <c r="F24" s="232" t="s">
        <v>16</v>
      </c>
      <c r="G24" s="229" t="s">
        <v>338</v>
      </c>
      <c r="H24" s="240" t="str">
        <f t="shared" si="3"/>
        <v>0</v>
      </c>
      <c r="I24" s="176"/>
      <c r="J24" s="225"/>
      <c r="K24" s="225"/>
    </row>
    <row r="25" spans="1:16" x14ac:dyDescent="0.4">
      <c r="A25" s="157"/>
      <c r="B25" s="157"/>
      <c r="C25" s="225"/>
      <c r="D25" s="225"/>
      <c r="F25" s="232" t="s">
        <v>22</v>
      </c>
      <c r="G25" s="229" t="s">
        <v>339</v>
      </c>
      <c r="H25" s="240" t="str">
        <f t="shared" si="3"/>
        <v>0</v>
      </c>
      <c r="I25" s="176"/>
      <c r="J25" s="225"/>
      <c r="K25" s="225"/>
    </row>
    <row r="26" spans="1:16" x14ac:dyDescent="0.4">
      <c r="A26" s="157"/>
      <c r="B26" s="157"/>
      <c r="C26" s="225"/>
      <c r="D26" s="225"/>
      <c r="F26" s="232" t="s">
        <v>422</v>
      </c>
      <c r="G26" s="229" t="s">
        <v>340</v>
      </c>
      <c r="H26" s="240" t="str">
        <f t="shared" si="3"/>
        <v>0</v>
      </c>
      <c r="I26" s="176"/>
      <c r="J26" s="225"/>
      <c r="K26" s="225"/>
    </row>
    <row r="27" spans="1:16" x14ac:dyDescent="0.4">
      <c r="A27" s="157"/>
      <c r="B27" s="157"/>
      <c r="C27" s="225"/>
      <c r="D27" s="225"/>
      <c r="F27" s="232" t="s">
        <v>423</v>
      </c>
      <c r="G27" s="229" t="s">
        <v>341</v>
      </c>
      <c r="H27" s="240" t="str">
        <f t="shared" si="3"/>
        <v>0</v>
      </c>
      <c r="I27" s="176"/>
      <c r="J27" s="225"/>
      <c r="K27" s="225"/>
    </row>
    <row r="28" spans="1:16" x14ac:dyDescent="0.4">
      <c r="A28" s="157"/>
      <c r="B28" s="157"/>
      <c r="C28" s="225"/>
      <c r="D28" s="225"/>
      <c r="F28" s="232" t="s">
        <v>424</v>
      </c>
      <c r="G28" s="229" t="s">
        <v>342</v>
      </c>
      <c r="H28" s="240" t="str">
        <f t="shared" si="3"/>
        <v>0</v>
      </c>
      <c r="I28" s="176"/>
      <c r="J28" s="225"/>
      <c r="K28" s="225"/>
    </row>
    <row r="29" spans="1:16" x14ac:dyDescent="0.4">
      <c r="A29" s="157"/>
      <c r="B29" s="157"/>
      <c r="C29" s="157"/>
      <c r="D29" s="157"/>
      <c r="F29" s="232" t="s">
        <v>425</v>
      </c>
      <c r="G29" s="229" t="s">
        <v>343</v>
      </c>
      <c r="H29" s="240" t="str">
        <f t="shared" si="3"/>
        <v>0</v>
      </c>
      <c r="I29" s="226" t="s">
        <v>309</v>
      </c>
      <c r="J29" s="225">
        <f>SUM(J5:J28)</f>
        <v>1512</v>
      </c>
      <c r="K29" s="225">
        <f>SUM(K5:K28)</f>
        <v>1080</v>
      </c>
    </row>
    <row r="30" spans="1:16" x14ac:dyDescent="0.4">
      <c r="A30" s="157"/>
      <c r="B30" s="157"/>
      <c r="C30" s="157"/>
      <c r="D30" s="157"/>
      <c r="F30" s="232" t="s">
        <v>426</v>
      </c>
      <c r="G30" s="229" t="s">
        <v>344</v>
      </c>
      <c r="H30" s="240" t="str">
        <f t="shared" si="3"/>
        <v>0</v>
      </c>
      <c r="J30" s="224"/>
      <c r="K30" s="224"/>
    </row>
    <row r="31" spans="1:16" x14ac:dyDescent="0.4">
      <c r="A31" s="157" t="s">
        <v>308</v>
      </c>
      <c r="B31" s="157"/>
      <c r="C31" s="157"/>
      <c r="D31" s="157"/>
      <c r="F31" s="232" t="s">
        <v>427</v>
      </c>
      <c r="G31" s="229" t="s">
        <v>345</v>
      </c>
      <c r="H31" s="240" t="str">
        <f t="shared" si="3"/>
        <v>0</v>
      </c>
      <c r="J31" s="224"/>
      <c r="K31" s="224"/>
    </row>
    <row r="32" spans="1:16" x14ac:dyDescent="0.4">
      <c r="A32" s="157" t="s">
        <v>310</v>
      </c>
      <c r="B32" s="157"/>
      <c r="C32" s="157"/>
      <c r="D32" s="157"/>
      <c r="F32" s="232" t="s">
        <v>129</v>
      </c>
      <c r="G32" s="229" t="s">
        <v>346</v>
      </c>
      <c r="H32" s="240" t="str">
        <f t="shared" si="3"/>
        <v>0</v>
      </c>
      <c r="J32" s="224"/>
      <c r="K32" s="224"/>
    </row>
    <row r="33" spans="1:11" x14ac:dyDescent="0.4">
      <c r="A33" s="157" t="s">
        <v>309</v>
      </c>
      <c r="B33" s="157"/>
      <c r="C33" s="225">
        <f>SUM(C5:C32)</f>
        <v>1080</v>
      </c>
      <c r="D33" s="225">
        <f>SUM(D5:D32)</f>
        <v>1512</v>
      </c>
      <c r="F33" s="232"/>
      <c r="G33" s="229" t="s">
        <v>347</v>
      </c>
      <c r="H33" s="240" t="str">
        <f t="shared" si="3"/>
        <v>0</v>
      </c>
      <c r="J33" s="224"/>
      <c r="K33" s="224"/>
    </row>
    <row r="34" spans="1:11" x14ac:dyDescent="0.4">
      <c r="F34" s="232"/>
      <c r="G34" s="229" t="s">
        <v>348</v>
      </c>
      <c r="H34" s="240" t="str">
        <f t="shared" si="3"/>
        <v>0</v>
      </c>
      <c r="J34" s="224"/>
      <c r="K34" s="224"/>
    </row>
    <row r="35" spans="1:11" x14ac:dyDescent="0.4">
      <c r="F35" s="232"/>
      <c r="G35" s="229" t="s">
        <v>349</v>
      </c>
      <c r="H35" s="240" t="str">
        <f t="shared" si="3"/>
        <v>0</v>
      </c>
      <c r="J35" s="224"/>
      <c r="K35" s="224"/>
    </row>
    <row r="36" spans="1:11" x14ac:dyDescent="0.4">
      <c r="F36" s="232"/>
      <c r="G36" s="229"/>
      <c r="H36" s="240" t="str">
        <f t="shared" si="2"/>
        <v/>
      </c>
      <c r="J36" s="224"/>
      <c r="K36" s="224"/>
    </row>
    <row r="37" spans="1:11" x14ac:dyDescent="0.4">
      <c r="F37" s="232"/>
      <c r="G37" s="229"/>
      <c r="H37" s="240" t="str">
        <f t="shared" si="2"/>
        <v/>
      </c>
      <c r="J37" s="224"/>
      <c r="K37" s="224"/>
    </row>
    <row r="38" spans="1:11" x14ac:dyDescent="0.4">
      <c r="F38" s="232"/>
      <c r="G38" s="229"/>
      <c r="H38" s="240" t="str">
        <f t="shared" si="2"/>
        <v/>
      </c>
      <c r="J38" s="224"/>
      <c r="K38" s="224"/>
    </row>
    <row r="39" spans="1:11" x14ac:dyDescent="0.4">
      <c r="F39" s="232"/>
      <c r="G39" s="229"/>
      <c r="H39" s="240" t="str">
        <f t="shared" si="2"/>
        <v/>
      </c>
      <c r="J39" s="224"/>
      <c r="K39" s="224"/>
    </row>
    <row r="40" spans="1:11" x14ac:dyDescent="0.4">
      <c r="F40" s="232" t="s">
        <v>440</v>
      </c>
      <c r="G40" s="229" t="s">
        <v>350</v>
      </c>
      <c r="H40" s="240" t="str">
        <f>IFERROR(VLOOKUP(F40,$I$5:$J$28,2,FALSE),"0")</f>
        <v>0</v>
      </c>
      <c r="J40" s="224" t="s">
        <v>370</v>
      </c>
      <c r="K40" s="224"/>
    </row>
    <row r="41" spans="1:11" x14ac:dyDescent="0.4">
      <c r="F41" s="232" t="s">
        <v>309</v>
      </c>
      <c r="G41" s="229" t="s">
        <v>351</v>
      </c>
      <c r="H41" s="240">
        <f>SUM(H15:H40)</f>
        <v>0</v>
      </c>
      <c r="J41" s="224">
        <f>J29-J6</f>
        <v>0</v>
      </c>
      <c r="K41" s="224"/>
    </row>
    <row r="42" spans="1:11" x14ac:dyDescent="0.4">
      <c r="F42" s="232" t="s">
        <v>352</v>
      </c>
      <c r="G42" s="229" t="s">
        <v>365</v>
      </c>
      <c r="H42" s="240">
        <f>IFERROR(H13-H41,0)</f>
        <v>-432</v>
      </c>
      <c r="J42" s="224"/>
      <c r="K42" s="224"/>
    </row>
    <row r="43" spans="1:11" x14ac:dyDescent="0.4">
      <c r="F43" s="227"/>
      <c r="G43" s="229"/>
      <c r="H43" s="240" t="str">
        <f t="shared" si="2"/>
        <v/>
      </c>
      <c r="J43" s="224"/>
      <c r="K43" s="224"/>
    </row>
    <row r="44" spans="1:11" x14ac:dyDescent="0.4">
      <c r="F44" s="227" t="s">
        <v>317</v>
      </c>
      <c r="G44" s="229"/>
      <c r="H44" s="240" t="str">
        <f t="shared" si="2"/>
        <v/>
      </c>
      <c r="J44" s="224"/>
      <c r="K44" s="224"/>
    </row>
    <row r="45" spans="1:11" x14ac:dyDescent="0.4">
      <c r="F45" s="227" t="s">
        <v>363</v>
      </c>
      <c r="G45" s="229"/>
      <c r="H45" s="240" t="str">
        <f t="shared" si="2"/>
        <v/>
      </c>
      <c r="J45" s="224"/>
      <c r="K45" s="224"/>
    </row>
    <row r="46" spans="1:11" x14ac:dyDescent="0.4">
      <c r="F46" s="232" t="s">
        <v>441</v>
      </c>
      <c r="G46" s="229" t="s">
        <v>353</v>
      </c>
      <c r="H46" s="240" t="str">
        <f>IFERROR(VLOOKUP(F46,$I$5:$J$28,2,FALSE),"0")</f>
        <v>0</v>
      </c>
      <c r="J46" s="224"/>
      <c r="K46" s="224"/>
    </row>
    <row r="47" spans="1:11" x14ac:dyDescent="0.4">
      <c r="F47" s="232"/>
      <c r="G47" s="229"/>
      <c r="H47" s="240" t="str">
        <f t="shared" si="2"/>
        <v/>
      </c>
      <c r="J47" s="224"/>
      <c r="K47" s="224"/>
    </row>
    <row r="48" spans="1:11" x14ac:dyDescent="0.4">
      <c r="F48" s="232"/>
      <c r="G48" s="229"/>
      <c r="H48" s="240" t="str">
        <f t="shared" si="2"/>
        <v/>
      </c>
      <c r="J48" s="224"/>
      <c r="K48" s="224"/>
    </row>
    <row r="49" spans="6:8" x14ac:dyDescent="0.4">
      <c r="F49" s="232" t="s">
        <v>309</v>
      </c>
      <c r="G49" s="229" t="s">
        <v>354</v>
      </c>
      <c r="H49" s="240">
        <f>SUM(H46:H48)</f>
        <v>0</v>
      </c>
    </row>
    <row r="50" spans="6:8" x14ac:dyDescent="0.4">
      <c r="F50" s="227"/>
      <c r="G50" s="229"/>
      <c r="H50" s="240" t="str">
        <f t="shared" si="2"/>
        <v/>
      </c>
    </row>
    <row r="51" spans="6:8" x14ac:dyDescent="0.4">
      <c r="F51" s="227" t="s">
        <v>364</v>
      </c>
      <c r="G51" s="229"/>
      <c r="H51" s="240" t="str">
        <f t="shared" si="2"/>
        <v/>
      </c>
    </row>
    <row r="52" spans="6:8" x14ac:dyDescent="0.4">
      <c r="F52" s="232" t="s">
        <v>442</v>
      </c>
      <c r="G52" s="229" t="s">
        <v>355</v>
      </c>
      <c r="H52" s="240" t="str">
        <f>IFERROR(VLOOKUP(F52,$I$5:$J$28,2,FALSE),"0")</f>
        <v>0</v>
      </c>
    </row>
    <row r="53" spans="6:8" x14ac:dyDescent="0.4">
      <c r="F53" s="232" t="s">
        <v>443</v>
      </c>
      <c r="G53" s="229" t="s">
        <v>356</v>
      </c>
      <c r="H53" s="240" t="str">
        <f>IFERROR(VLOOKUP(F53,$I$5:$J$28,2,FALSE),"0")</f>
        <v>0</v>
      </c>
    </row>
    <row r="54" spans="6:8" x14ac:dyDescent="0.4">
      <c r="F54" s="232"/>
      <c r="G54" s="229"/>
      <c r="H54" s="240" t="str">
        <f t="shared" si="2"/>
        <v/>
      </c>
    </row>
    <row r="55" spans="6:8" x14ac:dyDescent="0.4">
      <c r="F55" s="232"/>
      <c r="G55" s="229"/>
      <c r="H55" s="240" t="str">
        <f t="shared" si="2"/>
        <v/>
      </c>
    </row>
    <row r="56" spans="6:8" x14ac:dyDescent="0.4">
      <c r="F56" s="232" t="s">
        <v>309</v>
      </c>
      <c r="G56" s="229" t="s">
        <v>357</v>
      </c>
      <c r="H56" s="240">
        <f>SUM(H52:H55)</f>
        <v>0</v>
      </c>
    </row>
    <row r="57" spans="6:8" x14ac:dyDescent="0.4">
      <c r="F57" s="227"/>
      <c r="G57" s="229"/>
      <c r="H57" s="240"/>
    </row>
    <row r="58" spans="6:8" x14ac:dyDescent="0.4">
      <c r="F58" s="227" t="s">
        <v>360</v>
      </c>
      <c r="G58" s="229" t="s">
        <v>359</v>
      </c>
      <c r="H58" s="240">
        <f>IFERROR(H42+H49-H56,0)</f>
        <v>-432</v>
      </c>
    </row>
    <row r="59" spans="6:8" x14ac:dyDescent="0.4">
      <c r="F59" s="227"/>
      <c r="G59" s="229"/>
      <c r="H59" s="240"/>
    </row>
    <row r="60" spans="6:8" x14ac:dyDescent="0.4">
      <c r="F60" s="232" t="s">
        <v>318</v>
      </c>
      <c r="G60" s="229" t="s">
        <v>358</v>
      </c>
      <c r="H60" s="240">
        <v>100000</v>
      </c>
    </row>
    <row r="61" spans="6:8" x14ac:dyDescent="0.4">
      <c r="F61" s="227"/>
      <c r="G61" s="229"/>
      <c r="H61" s="240"/>
    </row>
    <row r="62" spans="6:8" x14ac:dyDescent="0.4">
      <c r="F62" s="232" t="s">
        <v>361</v>
      </c>
      <c r="G62" s="229" t="s">
        <v>362</v>
      </c>
      <c r="H62" s="240">
        <f>IFERROR(H58-H60,0)</f>
        <v>-100432</v>
      </c>
    </row>
    <row r="63" spans="6:8" x14ac:dyDescent="0.4">
      <c r="F63" s="243"/>
      <c r="G63" s="164"/>
    </row>
    <row r="64" spans="6:8" x14ac:dyDescent="0.4">
      <c r="F64" t="s">
        <v>400</v>
      </c>
      <c r="G64" s="164"/>
    </row>
    <row r="65" spans="6:9" x14ac:dyDescent="0.4">
      <c r="F65" t="s">
        <v>401</v>
      </c>
      <c r="G65" s="164"/>
    </row>
    <row r="66" spans="6:9" x14ac:dyDescent="0.4">
      <c r="F66" s="244" t="s">
        <v>402</v>
      </c>
      <c r="H66">
        <v>0</v>
      </c>
      <c r="I66" t="s">
        <v>405</v>
      </c>
    </row>
    <row r="67" spans="6:9" x14ac:dyDescent="0.4">
      <c r="F67" s="245" t="s">
        <v>403</v>
      </c>
      <c r="H67">
        <v>200</v>
      </c>
      <c r="I67" t="s">
        <v>406</v>
      </c>
    </row>
    <row r="68" spans="6:9" x14ac:dyDescent="0.4">
      <c r="F68" t="s">
        <v>404</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2025-08-23T00:16:27Z</dcterms:modified>
</cp:coreProperties>
</file>