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8_{04ABB423-2F4F-485A-B3CA-780CF3AB0941}"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7" i="1" l="1"/>
  <c r="J57" i="1"/>
  <c r="H53" i="4"/>
  <c r="H52" i="4"/>
  <c r="H46" i="4"/>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J41" i="4" s="1"/>
  <c r="V95" i="1"/>
  <c r="U95" i="1"/>
  <c r="T95" i="1"/>
  <c r="S95" i="1"/>
  <c r="J102" i="2"/>
  <c r="I102" i="2"/>
  <c r="H102" i="2"/>
  <c r="G102" i="2"/>
  <c r="C88" i="2"/>
  <c r="B88" i="2"/>
  <c r="H102" i="1"/>
  <c r="G102" i="1"/>
  <c r="I102" i="1"/>
  <c r="B88" i="1"/>
  <c r="H49" i="4" l="1"/>
  <c r="O18" i="4"/>
  <c r="P18" i="4"/>
  <c r="H56" i="4"/>
  <c r="H10" i="4"/>
  <c r="H12" i="4" s="1"/>
  <c r="H13" i="4" s="1"/>
  <c r="H41" i="4"/>
  <c r="G104" i="2"/>
  <c r="G104" i="1"/>
  <c r="H42" i="4" l="1"/>
  <c r="H58" i="4" s="1"/>
  <c r="H62" i="4" s="1"/>
  <c r="C88" i="1"/>
  <c r="J102" i="1"/>
</calcChain>
</file>

<file path=xl/sharedStrings.xml><?xml version="1.0" encoding="utf-8"?>
<sst xmlns="http://schemas.openxmlformats.org/spreadsheetml/2006/main" count="1185" uniqueCount="729">
  <si>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</si>
  <si>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</si>
  <si>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</si>
  <si>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</si>
  <si>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</si>
  <si>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</si>
  <si>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</si>
  <si>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</si>
  <si>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</si>
  <si>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</si>
  <si>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</si>
  <si>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</si>
  <si>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</si>
  <si>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</si>
  <si>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</si>
  <si>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</si>
  <si>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</si>
  <si>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</si>
  <si>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</si>
  <si>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</si>
  <si>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</si>
  <si>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</si>
  <si>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</si>
  <si>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</si>
  <si>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</si>
  <si>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</si>
  <si>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</si>
  <si>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</si>
  <si>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</si>
  <si>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</si>
  <si>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</si>
  <si>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</si>
  <si>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</si>
  <si>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</si>
  <si>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</si>
  <si>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</si>
  <si>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</si>
  <si>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</si>
  <si>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</si>
  <si>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</si>
  <si>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</si>
  <si>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</si>
  <si>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</si>
  <si>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</si>
  <si>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</si>
  <si>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</si>
  <si>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</si>
  <si>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</si>
  <si>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</si>
  <si>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</si>
  <si>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</si>
  <si>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</si>
  <si>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</si>
  <si>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</si>
  <si>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</si>
  <si>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</si>
  <si>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</si>
  <si>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</si>
  <si>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</si>
  <si>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</si>
  <si>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</si>
  <si>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</si>
  <si>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</si>
  <si>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</si>
  <si>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</si>
  <si>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</si>
  <si>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</si>
  <si>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</si>
  <si>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</si>
  <si>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</si>
  <si>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</si>
  <si>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</si>
  <si>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</si>
  <si>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</si>
  <si>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</si>
  <si>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</si>
  <si>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</si>
  <si>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</si>
  <si>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</si>
  <si>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</si>
  <si>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</si>
  <si>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</si>
  <si>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</si>
  <si>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</si>
  <si>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</si>
  <si>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</si>
  <si>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</si>
  <si>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</si>
  <si>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</si>
  <si>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</si>
  <si>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</si>
  <si>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</si>
  <si>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</si>
  <si>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</si>
  <si>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</si>
  <si>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</si>
  <si>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</si>
  <si>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</si>
  <si>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</si>
  <si>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</si>
  <si>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</si>
  <si>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</si>
  <si>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</si>
  <si>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</si>
  <si>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</si>
  <si>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</si>
  <si>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</si>
  <si>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</si>
  <si>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</si>
  <si>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</si>
  <si>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</si>
  <si>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</si>
  <si>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</si>
  <si>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</si>
  <si>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</si>
  <si>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</si>
  <si>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</si>
  <si>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</si>
  <si>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</si>
  <si>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</si>
  <si>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</si>
  <si>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</si>
  <si>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</si>
  <si>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</si>
  <si>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</si>
  <si>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</si>
  <si>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</si>
  <si>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</si>
  <si>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</si>
  <si>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</si>
  <si>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</si>
  <si>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</si>
  <si>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</si>
  <si>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</si>
  <si>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</si>
  <si>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</si>
  <si>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</si>
  <si>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</si>
  <si>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</si>
  <si>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</si>
  <si>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</si>
  <si>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</si>
  <si>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</si>
  <si>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</si>
  <si>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</si>
  <si>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</si>
  <si>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</si>
  <si>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</si>
  <si>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</si>
  <si>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</si>
  <si>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</si>
  <si>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</si>
  <si>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</si>
  <si>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</si>
  <si>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</si>
  <si>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</si>
  <si>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</si>
  <si>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</si>
  <si>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</si>
  <si>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</si>
  <si>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</si>
  <si>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</si>
  <si>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</si>
  <si>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</si>
  <si>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</si>
  <si>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</si>
  <si>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</si>
  <si>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</si>
  <si>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</si>
  <si>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</si>
  <si>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</si>
  <si>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</si>
  <si>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</si>
  <si>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</si>
  <si>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</si>
  <si>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</si>
  <si>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</si>
  <si>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</si>
  <si>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</si>
  <si>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</si>
  <si>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</si>
  <si>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</si>
  <si>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</si>
  <si>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</si>
  <si>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</si>
  <si>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</si>
  <si>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</si>
  <si>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</si>
  <si>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</si>
  <si>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</si>
  <si>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</si>
  <si>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</si>
  <si>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</si>
  <si>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</si>
  <si>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</si>
  <si>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</si>
  <si>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</si>
  <si>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</si>
  <si>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</si>
  <si>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</si>
  <si>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</si>
  <si>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</si>
  <si>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</si>
  <si>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</si>
  <si>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</si>
  <si>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</si>
  <si>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</si>
  <si>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</si>
  <si>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</si>
  <si>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</si>
  <si>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</si>
  <si>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</si>
  <si>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</si>
  <si>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</si>
  <si>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</si>
  <si>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</si>
  <si>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</si>
  <si>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</si>
  <si>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</si>
  <si>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</si>
  <si>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</si>
  <si>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</si>
  <si>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</si>
  <si>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</si>
  <si>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</si>
  <si>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</si>
  <si>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</si>
  <si>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</si>
  <si>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</si>
  <si>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</si>
  <si>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</si>
  <si>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</si>
  <si>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</si>
  <si>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</si>
  <si>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</si>
  <si>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</si>
  <si>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</si>
  <si>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</si>
  <si>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</si>
  <si>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</si>
  <si>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</si>
  <si>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</si>
  <si>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</si>
  <si>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</si>
  <si>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</si>
  <si>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</si>
  <si>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</si>
  <si>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</si>
  <si>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</si>
  <si>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</si>
  <si>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</si>
  <si>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</si>
  <si>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</si>
  <si>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</si>
  <si>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</si>
  <si>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</si>
  <si>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</si>
  <si>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</si>
  <si>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</si>
  <si>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</si>
  <si>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</si>
  <si>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</si>
  <si>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</si>
  <si>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</si>
  <si>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</si>
  <si>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</si>
  <si>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</si>
  <si>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</si>
  <si>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</si>
  <si>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</si>
  <si>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</si>
  <si>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</si>
  <si>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</si>
  <si>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</si>
  <si>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</si>
  <si>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</si>
  <si>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</si>
  <si>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</si>
  <si>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</si>
  <si>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</si>
  <si>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</si>
  <si>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</si>
  <si>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</si>
  <si>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</si>
  <si>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</si>
  <si>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</si>
  <si>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</si>
  <si>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</si>
  <si>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</si>
  <si>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</si>
  <si>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</si>
  <si>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</si>
  <si>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</si>
  <si>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</si>
  <si>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</si>
  <si>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</si>
  <si>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</si>
  <si>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</si>
  <si>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</si>
  <si>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</si>
  <si>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</si>
  <si>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</si>
  <si>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</si>
  <si>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</si>
  <si>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</si>
  <si>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</si>
  <si>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</si>
  <si>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</si>
  <si>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</si>
  <si>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</si>
  <si>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</si>
  <si>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</si>
  <si>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</si>
  <si>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</si>
  <si>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</si>
  <si>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</si>
  <si>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</si>
  <si>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</si>
  <si>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</si>
  <si>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</si>
  <si>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</si>
  <si>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</si>
  <si>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</si>
  <si>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</si>
  <si>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</si>
  <si>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</si>
  <si>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</si>
  <si>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</si>
  <si>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</si>
  <si>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</si>
  <si>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</si>
  <si>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</si>
  <si>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</si>
  <si>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</si>
  <si>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</si>
  <si>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</si>
  <si>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</si>
  <si>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</si>
  <si>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</si>
  <si>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</si>
  <si>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</si>
  <si>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</si>
  <si>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</si>
  <si>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</si>
  <si>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 xml:space="preserve">期末商品棚卸高     </t>
    <rPh sb="0" eb="7">
      <t>キマツショウヒンタナオロシダカ</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</si>
  <si>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</si>
  <si>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</si>
  <si>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</si>
  <si>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</si>
  <si>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</si>
  <si>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</si>
  <si>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</si>
  <si>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</si>
  <si>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</si>
  <si>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</si>
  <si>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借入金相殺　残高０円　支払利息費用500当座預金ー500同じだからok現預金の見える化も大事と思います</t>
    <rPh sb="3" eb="5">
      <t>ソウサイ</t>
    </rPh>
    <rPh sb="11" eb="13">
      <t>シハライ</t>
    </rPh>
    <rPh sb="20" eb="22">
      <t>トウザ</t>
    </rPh>
    <rPh sb="22" eb="24">
      <t>ヨキン</t>
    </rPh>
    <rPh sb="28" eb="29">
      <t>オナ</t>
    </rPh>
    <rPh sb="35" eb="38">
      <t>ゲンヨキン</t>
    </rPh>
    <rPh sb="39" eb="40">
      <t>ミ</t>
    </rPh>
    <rPh sb="42" eb="43">
      <t>カ</t>
    </rPh>
    <rPh sb="44" eb="46">
      <t>ダイジ</t>
    </rPh>
    <rPh sb="47" eb="48">
      <t>オモ</t>
    </rPh>
    <phoneticPr fontId="1"/>
  </si>
  <si>
    <t>借入金返済B******-**の受取日を一度削除してから見てください当座預金の金額の流れがよく見えます</t>
    <rPh sb="0" eb="3">
      <t>シャクニュウキン</t>
    </rPh>
    <rPh sb="3" eb="5">
      <t>ヘンサイ</t>
    </rPh>
    <rPh sb="16" eb="19">
      <t>ウケトリビ</t>
    </rPh>
    <rPh sb="20" eb="22">
      <t>イチド</t>
    </rPh>
    <rPh sb="22" eb="24">
      <t>サクジョ</t>
    </rPh>
    <rPh sb="28" eb="29">
      <t>ミ</t>
    </rPh>
    <rPh sb="34" eb="38">
      <t>トウザヨキン</t>
    </rPh>
    <rPh sb="39" eb="41">
      <t>キンガク</t>
    </rPh>
    <rPh sb="42" eb="43">
      <t>ナガ</t>
    </rPh>
    <rPh sb="47" eb="48">
      <t>ミ</t>
    </rPh>
    <phoneticPr fontId="1"/>
  </si>
  <si>
    <t>2仕入</t>
    <rPh sb="1" eb="3">
      <t>シイレ</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</si>
  <si>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</si>
  <si>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</si>
  <si>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</si>
  <si>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</si>
  <si>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</si>
  <si>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</si>
  <si>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</si>
  <si>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</si>
  <si>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</si>
  <si>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</si>
  <si>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給料賃金</t>
    <rPh sb="0" eb="4">
      <t>キュウリョウチンギン</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</si>
  <si>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</si>
  <si>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</si>
  <si>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</si>
  <si>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</si>
  <si>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2025/01</t>
    <phoneticPr fontId="1"/>
  </si>
  <si>
    <t>2025/02</t>
  </si>
  <si>
    <t>2025/03</t>
  </si>
  <si>
    <t>2025/04</t>
  </si>
  <si>
    <t>2025/05</t>
  </si>
  <si>
    <t>2025/06</t>
  </si>
  <si>
    <t>2025/07</t>
  </si>
  <si>
    <t>2025/08</t>
  </si>
  <si>
    <t>2025/09</t>
  </si>
  <si>
    <t>2025/10</t>
  </si>
  <si>
    <t>2025/11</t>
  </si>
  <si>
    <t>2025/12</t>
  </si>
  <si>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</si>
  <si>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</si>
  <si>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</si>
  <si>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</si>
  <si>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</si>
  <si>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</si>
  <si>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</si>
  <si>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</si>
  <si>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</si>
  <si>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</si>
  <si>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r>
      <t>事業主借　</t>
    </r>
    <r>
      <rPr>
        <b/>
        <sz val="11"/>
        <color rgb="FFFF0000"/>
        <rFont val="游ゴシック"/>
        <family val="3"/>
        <charset val="128"/>
        <scheme val="minor"/>
      </rPr>
      <t>期末元入金振替で0円になる</t>
    </r>
    <rPh sb="0" eb="4">
      <t>ジギョウシュカ</t>
    </rPh>
    <rPh sb="5" eb="7">
      <t>キマツ</t>
    </rPh>
    <rPh sb="7" eb="9">
      <t>モトイ</t>
    </rPh>
    <rPh sb="9" eb="10">
      <t>キン</t>
    </rPh>
    <rPh sb="10" eb="12">
      <t>フリカエ</t>
    </rPh>
    <rPh sb="14" eb="15">
      <t>エン</t>
    </rPh>
    <phoneticPr fontId="1"/>
  </si>
  <si>
    <r>
      <t>購買明細商品単価で損益</t>
    </r>
    <r>
      <rPr>
        <b/>
        <sz val="11"/>
        <color rgb="FFFF0000"/>
        <rFont val="游ゴシック"/>
        <family val="3"/>
        <charset val="128"/>
        <scheme val="minor"/>
      </rPr>
      <t>プラスマイナス</t>
    </r>
    <phoneticPr fontId="1"/>
  </si>
  <si>
    <t>元入金計算してC41  J41にコピー貼り付け</t>
    <rPh sb="0" eb="2">
      <t>モトイ</t>
    </rPh>
    <rPh sb="2" eb="3">
      <t>キン</t>
    </rPh>
    <rPh sb="3" eb="5">
      <t>ケイサン</t>
    </rPh>
    <rPh sb="19" eb="20">
      <t>ハ</t>
    </rPh>
    <rPh sb="21" eb="22">
      <t>ツ</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</si>
  <si>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</si>
  <si>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</si>
  <si>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</si>
  <si>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</si>
  <si>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</si>
  <si>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</si>
  <si>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利益剰余金</t>
    <phoneticPr fontId="1"/>
  </si>
  <si>
    <t>,'未払い法人税等','短期借入金','事業主借','前年度繰越金（負債）')"</t>
    <phoneticPr fontId="1"/>
  </si>
  <si>
    <t>残高勘定科目</t>
    <rPh sb="0" eb="6">
      <t>ザンダカカンジョウカモク</t>
    </rPh>
    <phoneticPr fontId="1"/>
  </si>
  <si>
    <t>WHERE koubai.nounyuusyuuryoubi Is Not Null</t>
    <phoneticPr fontId="1"/>
  </si>
  <si>
    <t>WHERE (((koubai.nounyuusyuuryoubi)開始日～終了日</t>
    <rPh sb="34" eb="37">
      <t>カイシビ</t>
    </rPh>
    <rPh sb="38" eb="41">
      <t>シュウリョウビ</t>
    </rPh>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</si>
  <si>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</si>
  <si>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</si>
  <si>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</si>
  <si>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</si>
  <si>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</si>
  <si>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</si>
  <si>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</si>
  <si>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</si>
  <si>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</si>
  <si>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</si>
  <si>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</si>
  <si>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</si>
  <si>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</si>
  <si>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</si>
  <si>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</si>
  <si>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</si>
  <si>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</si>
  <si>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</si>
  <si>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</si>
  <si>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</si>
  <si>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</si>
  <si>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</si>
  <si>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</si>
  <si>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</si>
  <si>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</si>
  <si>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</si>
  <si>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</si>
  <si>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</si>
  <si>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</si>
  <si>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</si>
  <si>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</si>
  <si>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15のボタン</t>
    <phoneticPr fontId="1"/>
  </si>
  <si>
    <r>
      <t>mySQL = mySQL &amp; " And koubai</t>
    </r>
    <r>
      <rPr>
        <b/>
        <sz val="11"/>
        <color rgb="FFFF0000"/>
        <rFont val="游ゴシック"/>
        <family val="3"/>
        <charset val="128"/>
        <scheme val="minor"/>
      </rPr>
      <t>.aitekanjoukamoku</t>
    </r>
    <r>
      <rPr>
        <b/>
        <sz val="11"/>
        <color theme="1"/>
        <rFont val="游ゴシック"/>
        <family val="3"/>
        <charset val="128"/>
        <scheme val="minor"/>
      </rPr>
      <t xml:space="preserve"> not IN</t>
    </r>
    <r>
      <rPr>
        <sz val="11"/>
        <color theme="1"/>
        <rFont val="游ゴシック"/>
        <family val="2"/>
        <charset val="128"/>
        <scheme val="minor"/>
      </rPr>
      <t>('支払手形', '買掛金','未払金','未払費用','前受金','預り金','仮受金','未払消費税等'</t>
    </r>
    <phoneticPr fontId="1"/>
  </si>
  <si>
    <t>.Range("A" &amp; i) = rs!残高勘定科目用</t>
    <phoneticPr fontId="1"/>
  </si>
  <si>
    <t xml:space="preserve">        .Range("B" &amp; i) = rs!合計</t>
    <phoneticPr fontId="1"/>
  </si>
  <si>
    <t xml:space="preserve">        .Range("I" &amp; i) = rs!合計</t>
    <phoneticPr fontId="1"/>
  </si>
  <si>
    <t>2・16のボタン</t>
    <phoneticPr fontId="1"/>
  </si>
  <si>
    <t>翌期元入金 ＝ 期首元入金 ＋ 当期純利益 － 事業主借 ＋ 事業主貸  　会計一般的</t>
    <phoneticPr fontId="1"/>
  </si>
  <si>
    <t xml:space="preserve">利益剰余金 </t>
    <rPh sb="0" eb="5">
      <t>リエキジョウヨキン</t>
    </rPh>
    <phoneticPr fontId="1"/>
  </si>
  <si>
    <t>　　　　</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</si>
  <si>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</si>
  <si>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</si>
  <si>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</si>
  <si>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</si>
  <si>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t>利益剰余金</t>
    <rPh sb="0" eb="5">
      <t>リエキジョウヨキン</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</si>
  <si>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</si>
  <si>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</si>
  <si>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</si>
  <si>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</si>
  <si>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―事業主借+事業主貸）</t>
    <phoneticPr fontId="1"/>
  </si>
  <si>
    <t>16のボタン</t>
  </si>
  <si>
    <t>.Range("R" &amp; i + 53) = rs!aitekanjoukamoku</t>
    <phoneticPr fontId="1"/>
  </si>
  <si>
    <t>.Range("S" &amp; i + 53) = rs!収益の合計</t>
    <phoneticPr fontId="1"/>
  </si>
  <si>
    <t>.Range("T" &amp; i + 53) = rs!消費税売上合計</t>
    <phoneticPr fontId="1"/>
  </si>
  <si>
    <t>.Range("U" &amp; i + 53) = rs!費用の合計</t>
    <phoneticPr fontId="1"/>
  </si>
  <si>
    <t>.Range("V" &amp; i + 53) = rs!消費税仕入合計</t>
    <phoneticPr fontId="1"/>
  </si>
  <si>
    <t>.Range("W" &amp; i + 53) = rs!年月</t>
    <phoneticPr fontId="1"/>
  </si>
  <si>
    <t>17のボタン</t>
    <phoneticPr fontId="1"/>
  </si>
  <si>
    <t>15・17のボタン</t>
    <phoneticPr fontId="1"/>
  </si>
  <si>
    <r>
      <t>('売掛金','商品・製品','貯蔵品',</t>
    </r>
    <r>
      <rPr>
        <sz val="11"/>
        <color rgb="FFFF0000"/>
        <rFont val="游ゴシック"/>
        <family val="3"/>
        <charset val="128"/>
        <scheme val="minor"/>
      </rPr>
      <t>'前渡金','未収入金','立替金','仮払金','仮払消費税','事業主貸</t>
    </r>
    <r>
      <rPr>
        <sz val="11"/>
        <color theme="1"/>
        <rFont val="游ゴシック"/>
        <family val="2"/>
        <charset val="128"/>
        <scheme val="minor"/>
      </rPr>
      <t>'</t>
    </r>
    <phoneticPr fontId="1"/>
  </si>
  <si>
    <t>18のボタン</t>
    <phoneticPr fontId="1"/>
  </si>
  <si>
    <t>１９のボタン</t>
    <phoneticPr fontId="1"/>
  </si>
  <si>
    <t xml:space="preserve">        </t>
  </si>
  <si>
    <t>１８・１９のボタン</t>
    <phoneticPr fontId="1"/>
  </si>
  <si>
    <t xml:space="preserve"> </t>
    <phoneticPr fontId="1"/>
  </si>
  <si>
    <t xml:space="preserve">  </t>
    <phoneticPr fontId="1"/>
  </si>
  <si>
    <t>3・5のボタン</t>
    <phoneticPr fontId="1"/>
  </si>
  <si>
    <t>20・21のボタン</t>
    <phoneticPr fontId="1"/>
  </si>
  <si>
    <t>WHERE (((koubai.nounyuusyuuryoubi)開始日～終了日)開始日～終了日</t>
    <phoneticPr fontId="1"/>
  </si>
  <si>
    <r>
      <t>mySQL = mySQL &amp; " And koubai.aitekanjoukamoku IN (</t>
    </r>
    <r>
      <rPr>
        <sz val="11"/>
        <color rgb="FFFF0000"/>
        <rFont val="游ゴシック"/>
        <family val="3"/>
        <charset val="128"/>
        <scheme val="minor"/>
      </rPr>
      <t>'事業主貸,'仮払金</t>
    </r>
    <r>
      <rPr>
        <sz val="11"/>
        <color theme="1"/>
        <rFont val="游ゴシック"/>
        <family val="2"/>
        <charset val="128"/>
        <scheme val="minor"/>
      </rPr>
      <t>'') "</t>
    </r>
    <phoneticPr fontId="1"/>
  </si>
  <si>
    <r>
      <t>mySQL = mySQL &amp; " And koubai.zandakakanjoukamokuyou IN (</t>
    </r>
    <r>
      <rPr>
        <sz val="11"/>
        <color rgb="FFFF0000"/>
        <rFont val="游ゴシック"/>
        <family val="3"/>
        <charset val="128"/>
        <scheme val="minor"/>
      </rPr>
      <t>'事業主貸','仮払金'</t>
    </r>
    <r>
      <rPr>
        <sz val="11"/>
        <color theme="1"/>
        <rFont val="游ゴシック"/>
        <family val="2"/>
        <charset val="128"/>
        <scheme val="minor"/>
      </rPr>
      <t>) "</t>
    </r>
    <phoneticPr fontId="1"/>
  </si>
  <si>
    <r>
      <t>mySQL = mySQL &amp; " And koubai.aitekanjoukamoku IN (</t>
    </r>
    <r>
      <rPr>
        <sz val="11"/>
        <color rgb="FFFF0000"/>
        <rFont val="游ゴシック"/>
        <family val="3"/>
        <charset val="128"/>
        <scheme val="minor"/>
      </rPr>
      <t>'売掛金</t>
    </r>
    <r>
      <rPr>
        <sz val="11"/>
        <color theme="1"/>
        <rFont val="游ゴシック"/>
        <family val="2"/>
        <charset val="128"/>
        <scheme val="minor"/>
      </rPr>
      <t>','商品・製品','貯蔵品') "</t>
    </r>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</si>
  <si>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</si>
  <si>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koubai.zandakakanjoukamokuyou IN (</t>
    </r>
    <r>
      <rPr>
        <sz val="11"/>
        <color rgb="FFFF0000"/>
        <rFont val="游ゴシック"/>
        <family val="3"/>
        <charset val="128"/>
        <scheme val="minor"/>
      </rPr>
      <t>'売掛金</t>
    </r>
    <r>
      <rPr>
        <sz val="11"/>
        <rFont val="游ゴシック"/>
        <family val="3"/>
        <charset val="128"/>
        <scheme val="minor"/>
      </rPr>
      <t>','商品・製品','貯蔵品')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</si>
  <si>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</si>
  <si>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koubai.aitekanjoukamoku IN ('</t>
    </r>
    <r>
      <rPr>
        <sz val="11"/>
        <color rgb="FFFF0000"/>
        <rFont val="游ゴシック"/>
        <family val="3"/>
        <charset val="128"/>
        <scheme val="minor"/>
      </rPr>
      <t>前受金','短期借入金','長期借入金</t>
    </r>
    <r>
      <rPr>
        <sz val="11"/>
        <color theme="1"/>
        <rFont val="游ゴシック"/>
        <family val="2"/>
        <charset val="128"/>
        <scheme val="minor"/>
      </rPr>
      <t>') "</t>
    </r>
    <phoneticPr fontId="1"/>
  </si>
  <si>
    <r>
      <t>mySQL = mySQL &amp; " And koubai.zandakakanjoukamokuyou IN (</t>
    </r>
    <r>
      <rPr>
        <sz val="11"/>
        <color rgb="FFFF0000"/>
        <rFont val="游ゴシック"/>
        <family val="3"/>
        <charset val="128"/>
        <scheme val="minor"/>
      </rPr>
      <t>'前受金','短期借入金','長期借入金</t>
    </r>
    <r>
      <rPr>
        <sz val="11"/>
        <color theme="1"/>
        <rFont val="游ゴシック"/>
        <family val="2"/>
        <charset val="128"/>
        <scheme val="minor"/>
      </rPr>
      <t>') "</t>
    </r>
    <phoneticPr fontId="1"/>
  </si>
  <si>
    <r>
      <t>mySQL = mySQL &amp; " And koubai.</t>
    </r>
    <r>
      <rPr>
        <b/>
        <sz val="11"/>
        <color rgb="FFFF0000"/>
        <rFont val="游ゴシック"/>
        <family val="3"/>
        <charset val="128"/>
        <scheme val="minor"/>
      </rPr>
      <t xml:space="preserve">aitekanjoukamoku </t>
    </r>
    <r>
      <rPr>
        <sz val="11"/>
        <color theme="1"/>
        <rFont val="游ゴシック"/>
        <family val="2"/>
        <charset val="128"/>
        <scheme val="minor"/>
      </rPr>
      <t xml:space="preserve">IN ('支払手形', </t>
    </r>
    <r>
      <rPr>
        <sz val="11"/>
        <color rgb="FFFF0000"/>
        <rFont val="游ゴシック"/>
        <family val="3"/>
        <charset val="128"/>
        <scheme val="minor"/>
      </rPr>
      <t>'買掛金</t>
    </r>
    <r>
      <rPr>
        <sz val="11"/>
        <color theme="1"/>
        <rFont val="游ゴシック"/>
        <family val="2"/>
        <charset val="128"/>
        <scheme val="minor"/>
      </rPr>
      <t>',</t>
    </r>
    <r>
      <rPr>
        <sz val="11"/>
        <color rgb="FFFF0000"/>
        <rFont val="游ゴシック"/>
        <family val="3"/>
        <charset val="128"/>
        <scheme val="minor"/>
      </rPr>
      <t>'未払金</t>
    </r>
    <r>
      <rPr>
        <sz val="11"/>
        <color theme="1"/>
        <rFont val="游ゴシック"/>
        <family val="2"/>
        <charset val="128"/>
        <scheme val="minor"/>
      </rPr>
      <t>','未払費用',</t>
    </r>
    <r>
      <rPr>
        <sz val="11"/>
        <color theme="1"/>
        <rFont val="游ゴシック"/>
        <family val="3"/>
        <charset val="128"/>
        <scheme val="minor"/>
      </rPr>
      <t>,</t>
    </r>
    <r>
      <rPr>
        <sz val="11"/>
        <color rgb="FFFF0000"/>
        <rFont val="游ゴシック"/>
        <family val="3"/>
        <charset val="128"/>
        <scheme val="minor"/>
      </rPr>
      <t>'預り金</t>
    </r>
    <r>
      <rPr>
        <sz val="11"/>
        <color theme="1"/>
        <rFont val="游ゴシック"/>
        <family val="3"/>
        <charset val="128"/>
        <scheme val="minor"/>
      </rPr>
      <t>','仮受金','</t>
    </r>
    <r>
      <rPr>
        <sz val="11"/>
        <color theme="1"/>
        <rFont val="游ゴシック"/>
        <family val="2"/>
        <charset val="128"/>
        <scheme val="minor"/>
      </rPr>
      <t>未払消費税等','未払い法人税等'</t>
    </r>
    <r>
      <rPr>
        <sz val="11"/>
        <color rgb="FFFF0000"/>
        <rFont val="游ゴシック"/>
        <family val="3"/>
        <charset val="128"/>
        <scheme val="minor"/>
      </rPr>
      <t>,','事業主借',</t>
    </r>
    <r>
      <rPr>
        <sz val="11"/>
        <color theme="1"/>
        <rFont val="游ゴシック"/>
        <family val="2"/>
        <charset val="128"/>
        <scheme val="minor"/>
      </rPr>
      <t>'前年度繰越金（負債）') "</t>
    </r>
    <phoneticPr fontId="1"/>
  </si>
  <si>
    <r>
      <t xml:space="preserve">mySQL = mySQL &amp; " And koubai.zandakakanjoukamokuyou IN('支払手形', </t>
    </r>
    <r>
      <rPr>
        <sz val="11"/>
        <color rgb="FFFF0000"/>
        <rFont val="游ゴシック"/>
        <family val="3"/>
        <charset val="128"/>
        <scheme val="minor"/>
      </rPr>
      <t>'買掛金</t>
    </r>
    <r>
      <rPr>
        <sz val="11"/>
        <color theme="1"/>
        <rFont val="游ゴシック"/>
        <family val="2"/>
        <charset val="128"/>
        <scheme val="minor"/>
      </rPr>
      <t>',</t>
    </r>
    <r>
      <rPr>
        <sz val="11"/>
        <color rgb="FFFF0000"/>
        <rFont val="游ゴシック"/>
        <family val="3"/>
        <charset val="128"/>
        <scheme val="minor"/>
      </rPr>
      <t>'未払金</t>
    </r>
    <r>
      <rPr>
        <sz val="11"/>
        <color theme="1"/>
        <rFont val="游ゴシック"/>
        <family val="2"/>
        <charset val="128"/>
        <scheme val="minor"/>
      </rPr>
      <t>','未払費用'</t>
    </r>
    <r>
      <rPr>
        <sz val="11"/>
        <color rgb="FFFF0000"/>
        <rFont val="游ゴシック"/>
        <family val="3"/>
        <charset val="128"/>
        <scheme val="minor"/>
      </rPr>
      <t>'</t>
    </r>
    <r>
      <rPr>
        <sz val="11"/>
        <color theme="1"/>
        <rFont val="游ゴシック"/>
        <family val="3"/>
        <charset val="128"/>
        <scheme val="minor"/>
      </rPr>
      <t>,</t>
    </r>
    <r>
      <rPr>
        <sz val="11"/>
        <color rgb="FFFF0000"/>
        <rFont val="游ゴシック"/>
        <family val="3"/>
        <charset val="128"/>
        <scheme val="minor"/>
      </rPr>
      <t>'預り金</t>
    </r>
    <r>
      <rPr>
        <sz val="11"/>
        <color theme="1"/>
        <rFont val="游ゴシック"/>
        <family val="3"/>
        <charset val="128"/>
        <scheme val="minor"/>
      </rPr>
      <t>','仮受金','</t>
    </r>
    <r>
      <rPr>
        <sz val="11"/>
        <color theme="1"/>
        <rFont val="游ゴシック"/>
        <family val="2"/>
        <charset val="128"/>
        <scheme val="minor"/>
      </rPr>
      <t>未払消費税等','未払い法人税等',</t>
    </r>
    <r>
      <rPr>
        <sz val="11"/>
        <color rgb="FFFF0000"/>
        <rFont val="游ゴシック"/>
        <family val="3"/>
        <charset val="128"/>
        <scheme val="minor"/>
      </rPr>
      <t>'事業主借</t>
    </r>
    <r>
      <rPr>
        <sz val="11"/>
        <color theme="1"/>
        <rFont val="游ゴシック"/>
        <family val="2"/>
        <charset val="128"/>
        <scheme val="minor"/>
      </rPr>
      <t>','前年度繰越金（負債）')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</si>
  <si>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IN('資本金',</t>
    </r>
    <r>
      <rPr>
        <sz val="11"/>
        <color rgb="FFFF0000"/>
        <rFont val="游ゴシック"/>
        <family val="3"/>
        <charset val="128"/>
        <scheme val="minor"/>
      </rPr>
      <t>'元入金'</t>
    </r>
    <r>
      <rPr>
        <sz val="11"/>
        <color theme="1"/>
        <rFont val="游ゴシック"/>
        <family val="2"/>
        <charset val="128"/>
        <scheme val="minor"/>
      </rPr>
      <t>) "  ','その他有価証券評価差額金','新株予約権'事　　　振替利益剰余金と事業主借用</t>
    </r>
    <rPh sb="92" eb="93">
      <t>コト</t>
    </rPh>
    <rPh sb="96" eb="98">
      <t>フリカエ</t>
    </rPh>
    <rPh sb="98" eb="99">
      <t>ギョウ</t>
    </rPh>
    <rPh sb="99" eb="101">
      <t>リエキ</t>
    </rPh>
    <rPh sb="101" eb="104">
      <t>ジョウヨキンジギョウシュシャクヨウ</t>
    </rPh>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</si>
  <si>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</si>
  <si>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</si>
  <si>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.Range("A" &amp; i + 15) = rs!相手勘定科目</t>
    <phoneticPr fontId="1"/>
  </si>
  <si>
    <t>.Range("A" &amp; i + 20) = rs!zandakakanjoukamokuyou</t>
    <phoneticPr fontId="1"/>
  </si>
  <si>
    <t>.Range("B" &amp; i + 20) = rs!合計</t>
    <phoneticPr fontId="1"/>
  </si>
  <si>
    <t>.Range("I" &amp; i + 20) = rs!合計</t>
    <phoneticPr fontId="1"/>
  </si>
  <si>
    <t>.Range("A" &amp; i + 20) = rs!aitekanjoukamoku</t>
    <phoneticPr fontId="1"/>
  </si>
  <si>
    <t xml:space="preserve">        .Range("B" &amp; i + 20) = rs!費用の合計</t>
    <phoneticPr fontId="1"/>
  </si>
  <si>
    <t xml:space="preserve">        .Range("C" &amp; i + 20) = rs!収益の合計</t>
    <phoneticPr fontId="1"/>
  </si>
  <si>
    <t xml:space="preserve">        .Range("I" &amp; i + 20) = rs!費用の合計</t>
    <phoneticPr fontId="1"/>
  </si>
  <si>
    <t xml:space="preserve">        .Range("j" &amp; i + 20) = rs!収益の合計</t>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</si>
  <si>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</si>
  <si>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</si>
  <si>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</si>
  <si>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</si>
  <si>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.Range("A" &amp; i + 33) = rs!残高勘定科目用</t>
    <phoneticPr fontId="1"/>
  </si>
  <si>
    <t xml:space="preserve">        .Range("C" &amp; i + 33) = rs![合計] * -1</t>
    <phoneticPr fontId="1"/>
  </si>
  <si>
    <t xml:space="preserve">        .Range("J" &amp; i + 33) = rs![合計] * -1</t>
    <phoneticPr fontId="1"/>
  </si>
  <si>
    <t>.Range("A" &amp; i + 33) = rs!相手勘定科目</t>
    <phoneticPr fontId="1"/>
  </si>
  <si>
    <t xml:space="preserve">        .Range("B" &amp; i + 33) = rs!費用の合計</t>
    <phoneticPr fontId="1"/>
  </si>
  <si>
    <t xml:space="preserve">        .Range("C" &amp; i + 33) = rs!収益の合計</t>
    <phoneticPr fontId="1"/>
  </si>
  <si>
    <t xml:space="preserve">        .Range("I" &amp; i + 33) = rs!費用の合計</t>
    <phoneticPr fontId="1"/>
  </si>
  <si>
    <t xml:space="preserve">        .Range("j" &amp; i + 33) = rs!収益の合計</t>
    <phoneticPr fontId="1"/>
  </si>
  <si>
    <t>.Range("A" &amp; i + 45) = rs!zandakakanjoukamokuyou</t>
    <phoneticPr fontId="1"/>
  </si>
  <si>
    <t xml:space="preserve">        .Range("B" &amp; i + 45) = rs![合計]</t>
    <phoneticPr fontId="1"/>
  </si>
  <si>
    <t xml:space="preserve">        .Range("I" &amp; i + 45) = rs![合計]</t>
    <phoneticPr fontId="1"/>
  </si>
  <si>
    <t>.Range("A" &amp; i + 45) = rs!aitekanjoukamoku</t>
    <phoneticPr fontId="1"/>
  </si>
  <si>
    <t xml:space="preserve">        .Range("B" &amp; i + 45) = rs!費用の合計</t>
    <phoneticPr fontId="1"/>
  </si>
  <si>
    <t xml:space="preserve">        .Range("C" &amp; i + 45) = rs!収益の合計</t>
    <phoneticPr fontId="1"/>
  </si>
  <si>
    <t xml:space="preserve">        .Range("I" &amp; i + 45) = rs!費用の合計</t>
    <phoneticPr fontId="1"/>
  </si>
  <si>
    <t xml:space="preserve">        .Range("J" &amp; i + 45) = rs!収益の合計</t>
    <phoneticPr fontId="1"/>
  </si>
  <si>
    <t>.Range("A" &amp; i + 52) = rs!aitekanjoukamok</t>
    <phoneticPr fontId="1"/>
  </si>
  <si>
    <t>.Range("L" &amp; i + 52) = rs!収益の合計</t>
    <phoneticPr fontId="1"/>
  </si>
  <si>
    <t xml:space="preserve"> .Range("L" &amp; i + 56) = rs!合計</t>
    <phoneticPr fontId="1"/>
  </si>
  <si>
    <t>.Range("A" &amp; i + 59) = rs!zandakakanjoukamokuyou</t>
    <phoneticPr fontId="1"/>
  </si>
  <si>
    <t xml:space="preserve"> .Range("E" &amp; i + 59) = rs!合計</t>
    <phoneticPr fontId="1"/>
  </si>
  <si>
    <t>.Range("A" &amp; i + 61) = rs!aitekanjoukamoku</t>
    <phoneticPr fontId="1"/>
  </si>
  <si>
    <t xml:space="preserve">        .Range("B" &amp; i + 61) = rs!費用の合計</t>
    <phoneticPr fontId="1"/>
  </si>
  <si>
    <t xml:space="preserve">        .Range("C" &amp; i + 61) = rs!収益の合計</t>
    <phoneticPr fontId="1"/>
  </si>
  <si>
    <t xml:space="preserve">        .Range("F" &amp; i + 61) = rs!相手勘定科目</t>
    <phoneticPr fontId="1"/>
  </si>
  <si>
    <t xml:space="preserve">        .Range("G" &amp; i + 61) = rs!費用の合計</t>
    <phoneticPr fontId="1"/>
  </si>
  <si>
    <t xml:space="preserve">        .Range("H" &amp; i + 61) = rs!収益の合計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</si>
  <si>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</si>
  <si>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</si>
  <si>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</si>
  <si>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</si>
  <si>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</si>
  <si>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</si>
  <si>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</si>
  <si>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</si>
  <si>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</si>
  <si>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</si>
  <si>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</si>
  <si>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</si>
  <si>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事業が事業主にお金を貸すとき　　　事業主貸</t>
    <rPh sb="0" eb="2">
      <t>ジギョウ</t>
    </rPh>
    <rPh sb="3" eb="6">
      <t>ジギョウヌシ</t>
    </rPh>
    <rPh sb="8" eb="9">
      <t>カネ</t>
    </rPh>
    <rPh sb="10" eb="11">
      <t>カ</t>
    </rPh>
    <rPh sb="17" eb="21">
      <t>ジギョウシュカシ</t>
    </rPh>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</si>
  <si>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</si>
  <si>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</si>
  <si>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</si>
  <si>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</si>
  <si>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</si>
  <si>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</si>
  <si>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</si>
  <si>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</si>
  <si>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車の減価償却費200,000計算してなったとします　税理士相談</t>
    <rPh sb="0" eb="1">
      <t>クルマ</t>
    </rPh>
    <rPh sb="2" eb="7">
      <t>ゲンカショウキャクヒ</t>
    </rPh>
    <rPh sb="14" eb="16">
      <t>ケイサン</t>
    </rPh>
    <rPh sb="26" eb="29">
      <t>ゼイリシ</t>
    </rPh>
    <rPh sb="29" eb="31">
      <t>ソウダン</t>
    </rPh>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</si>
  <si>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</si>
  <si>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</si>
  <si>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</si>
  <si>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</si>
  <si>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</si>
  <si>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A260101-01</t>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</si>
  <si>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</si>
  <si>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</si>
  <si>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損失計算書の利益を元入金に振り替え　　赤字でした</t>
    <rPh sb="0" eb="5">
      <t>ソンシツケイサンショ</t>
    </rPh>
    <rPh sb="6" eb="8">
      <t>リエキ</t>
    </rPh>
    <rPh sb="9" eb="11">
      <t>モトイ</t>
    </rPh>
    <rPh sb="11" eb="12">
      <t>キン</t>
    </rPh>
    <rPh sb="13" eb="14">
      <t>フ</t>
    </rPh>
    <rPh sb="15" eb="16">
      <t>カ</t>
    </rPh>
    <rPh sb="19" eb="21">
      <t>アカジ</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</si>
  <si>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</si>
  <si>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</si>
  <si>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車を200,000で売りました　減価償却と減価償却累計額の計算は税理士と相談してください</t>
    <rPh sb="0" eb="1">
      <t>クルマ</t>
    </rPh>
    <rPh sb="10" eb="11">
      <t>ウ</t>
    </rPh>
    <rPh sb="16" eb="20">
      <t>ゲンカショウキャク</t>
    </rPh>
    <rPh sb="21" eb="23">
      <t>ゲンカ</t>
    </rPh>
    <rPh sb="23" eb="25">
      <t>ショウキャク</t>
    </rPh>
    <rPh sb="25" eb="27">
      <t>ルイケイ</t>
    </rPh>
    <rPh sb="27" eb="28">
      <t>ガク</t>
    </rPh>
    <rPh sb="29" eb="31">
      <t>ケイサン</t>
    </rPh>
    <rPh sb="32" eb="35">
      <t>ゼイリシ</t>
    </rPh>
    <rPh sb="36" eb="38">
      <t>ソウダン</t>
    </rPh>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</si>
  <si>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</si>
  <si>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</si>
  <si>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</si>
  <si>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</si>
  <si>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</si>
  <si>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</si>
  <si>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</si>
  <si>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</si>
  <si>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</si>
  <si>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逆仕分け</t>
    <rPh sb="0" eb="1">
      <t>ギャク</t>
    </rPh>
    <rPh sb="1" eb="3">
      <t>シワ</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</si>
  <si>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</si>
  <si>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</si>
  <si>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</si>
  <si>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</si>
  <si>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</si>
  <si>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</si>
  <si>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</si>
  <si>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</si>
  <si>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</si>
  <si>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B260501-50</t>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</si>
  <si>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</si>
  <si>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</si>
  <si>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商品4300円を販売す前に普通預金で1000円受け取った</t>
    <rPh sb="0" eb="2">
      <t>ショウヒン</t>
    </rPh>
    <rPh sb="6" eb="7">
      <t>エン</t>
    </rPh>
    <rPh sb="8" eb="10">
      <t>ハンバイ</t>
    </rPh>
    <rPh sb="11" eb="12">
      <t>マエ</t>
    </rPh>
    <rPh sb="13" eb="17">
      <t>フツウヨキン</t>
    </rPh>
    <rPh sb="22" eb="23">
      <t>エン</t>
    </rPh>
    <rPh sb="23" eb="24">
      <t>ウ</t>
    </rPh>
    <rPh sb="25" eb="26">
      <t>ト</t>
    </rPh>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</si>
  <si>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</si>
  <si>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</si>
  <si>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</si>
  <si>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</si>
  <si>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</si>
  <si>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</si>
  <si>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</si>
  <si>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</si>
  <si>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</si>
  <si>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</si>
  <si>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</si>
  <si>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</si>
  <si>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</si>
  <si>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</si>
  <si>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</si>
  <si>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</si>
  <si>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</si>
  <si>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</si>
  <si>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</si>
  <si>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r>
      <t>mySQL = mySQL &amp; " And koubai.zandakakanjoukamokuyou IN (</t>
    </r>
    <r>
      <rPr>
        <sz val="11"/>
        <color theme="1"/>
        <rFont val="游ゴシック"/>
        <family val="3"/>
        <charset val="128"/>
        <scheme val="minor"/>
      </rPr>
      <t>'前渡金'</t>
    </r>
    <r>
      <rPr>
        <sz val="11"/>
        <color rgb="FFFF0000"/>
        <rFont val="游ゴシック"/>
        <family val="3"/>
        <charset val="128"/>
        <scheme val="minor"/>
      </rPr>
      <t>,'前払金'</t>
    </r>
    <r>
      <rPr>
        <sz val="11"/>
        <color theme="1"/>
        <rFont val="游ゴシック"/>
        <family val="3"/>
        <charset val="128"/>
        <scheme val="minor"/>
      </rPr>
      <t>,</t>
    </r>
    <r>
      <rPr>
        <b/>
        <sz val="11"/>
        <color rgb="FFFF0000"/>
        <rFont val="游ゴシック"/>
        <family val="3"/>
        <charset val="128"/>
        <scheme val="minor"/>
      </rPr>
      <t>'立替金'</t>
    </r>
    <r>
      <rPr>
        <sz val="11"/>
        <color theme="1"/>
        <rFont val="游ゴシック"/>
        <family val="3"/>
        <charset val="128"/>
        <scheme val="minor"/>
      </rPr>
      <t>,'仮払消費税'</t>
    </r>
    <r>
      <rPr>
        <sz val="11"/>
        <color rgb="FFFF0000"/>
        <rFont val="游ゴシック"/>
        <family val="3"/>
        <charset val="128"/>
        <scheme val="minor"/>
      </rPr>
      <t>) "</t>
    </r>
    <phoneticPr fontId="1"/>
  </si>
  <si>
    <r>
      <rPr>
        <b/>
        <sz val="11"/>
        <color rgb="FFFF0000"/>
        <rFont val="游ゴシック"/>
        <family val="3"/>
        <charset val="128"/>
        <scheme val="minor"/>
      </rPr>
      <t>22のボタン</t>
    </r>
    <r>
      <rPr>
        <sz val="11"/>
        <color theme="1"/>
        <rFont val="游ゴシック"/>
        <family val="2"/>
        <charset val="128"/>
        <scheme val="minor"/>
      </rPr>
      <t>追加</t>
    </r>
    <r>
      <rPr>
        <sz val="11"/>
        <color rgb="FFFF0000"/>
        <rFont val="游ゴシック"/>
        <family val="3"/>
        <charset val="128"/>
        <scheme val="minor"/>
      </rPr>
      <t>未収入金</t>
    </r>
    <rPh sb="6" eb="8">
      <t>ツイカ</t>
    </rPh>
    <rPh sb="8" eb="12">
      <t>ミシュウニュウキン</t>
    </rPh>
    <phoneticPr fontId="1"/>
  </si>
  <si>
    <t>.Range("B" &amp; i + 18) = Abs(rs!合計)</t>
    <phoneticPr fontId="1"/>
  </si>
  <si>
    <t>B250901-01</t>
    <phoneticPr fontId="1"/>
  </si>
  <si>
    <t>前払費用</t>
    <rPh sb="0" eb="4">
      <t>マエバライヒヨウ</t>
    </rPh>
    <phoneticPr fontId="1"/>
  </si>
  <si>
    <t>駐車場代金翌期分を9ヶ月分前払費用に117,000円</t>
  </si>
  <si>
    <t>B250901-02</t>
    <phoneticPr fontId="1"/>
  </si>
  <si>
    <t>A251230-03</t>
    <phoneticPr fontId="1"/>
  </si>
  <si>
    <t>A260512-49</t>
    <phoneticPr fontId="1"/>
  </si>
  <si>
    <r>
      <t>mySQL = mySQL &amp; " And koubai.zandakakanjoukamokuyou IN ('</t>
    </r>
    <r>
      <rPr>
        <sz val="11"/>
        <color rgb="FFFF0000"/>
        <rFont val="游ゴシック"/>
        <family val="3"/>
        <charset val="128"/>
        <scheme val="minor"/>
      </rPr>
      <t>現金', '普通預金','当座預金','定期預金','定期積金','受取手形</t>
    </r>
    <r>
      <rPr>
        <sz val="11"/>
        <color theme="1"/>
        <rFont val="游ゴシック"/>
        <family val="2"/>
        <charset val="128"/>
        <scheme val="minor"/>
      </rPr>
      <t>) "</t>
    </r>
    <rPh sb="57" eb="59">
      <t>ゲンキン</t>
    </rPh>
    <rPh sb="63" eb="65">
      <t>フツウ</t>
    </rPh>
    <rPh sb="65" eb="67">
      <t>ヨキン</t>
    </rPh>
    <rPh sb="70" eb="72">
      <t>トウザ</t>
    </rPh>
    <rPh sb="72" eb="74">
      <t>ヨキン</t>
    </rPh>
    <rPh sb="77" eb="79">
      <t>テイキ</t>
    </rPh>
    <rPh sb="79" eb="81">
      <t>ヨキン</t>
    </rPh>
    <rPh sb="84" eb="86">
      <t>テイキ</t>
    </rPh>
    <rPh sb="86" eb="88">
      <t>ツミキン</t>
    </rPh>
    <rPh sb="91" eb="93">
      <t>ウケトリ</t>
    </rPh>
    <rPh sb="93" eb="95">
      <t>テガタ</t>
    </rPh>
    <phoneticPr fontId="1"/>
  </si>
  <si>
    <t>24・25のボタン</t>
    <phoneticPr fontId="1"/>
  </si>
  <si>
    <t>22・23のボタン</t>
    <phoneticPr fontId="1"/>
  </si>
  <si>
    <r>
      <t>mySQL = mySQL &amp; " And koubai</t>
    </r>
    <r>
      <rPr>
        <b/>
        <sz val="11"/>
        <color theme="8" tint="0.39997558519241921"/>
        <rFont val="游ゴシック"/>
        <family val="3"/>
        <charset val="128"/>
        <scheme val="minor"/>
      </rPr>
      <t>.</t>
    </r>
    <r>
      <rPr>
        <b/>
        <sz val="11"/>
        <color rgb="FFFF0000"/>
        <rFont val="游ゴシック"/>
        <family val="3"/>
        <charset val="128"/>
        <scheme val="minor"/>
      </rPr>
      <t>aitekanjoukamoku</t>
    </r>
    <r>
      <rPr>
        <sz val="11"/>
        <color rgb="FFFF0000"/>
        <rFont val="游ゴシック"/>
        <family val="3"/>
        <charset val="128"/>
        <scheme val="minor"/>
      </rPr>
      <t xml:space="preserve"> </t>
    </r>
    <r>
      <rPr>
        <sz val="11"/>
        <color theme="1"/>
        <rFont val="游ゴシック"/>
        <family val="2"/>
        <charset val="128"/>
        <scheme val="minor"/>
      </rPr>
      <t>IN (</t>
    </r>
    <r>
      <rPr>
        <sz val="11"/>
        <color rgb="FFFF0000"/>
        <rFont val="游ゴシック"/>
        <family val="3"/>
        <charset val="128"/>
        <scheme val="minor"/>
      </rPr>
      <t>'</t>
    </r>
    <r>
      <rPr>
        <sz val="11"/>
        <color theme="1"/>
        <rFont val="游ゴシック"/>
        <family val="3"/>
        <charset val="128"/>
        <scheme val="minor"/>
      </rPr>
      <t>前渡金</t>
    </r>
    <r>
      <rPr>
        <sz val="11"/>
        <color rgb="FFFF0000"/>
        <rFont val="游ゴシック"/>
        <family val="3"/>
        <charset val="128"/>
        <scheme val="minor"/>
      </rPr>
      <t>',前払金'</t>
    </r>
    <r>
      <rPr>
        <sz val="11"/>
        <color theme="1"/>
        <rFont val="游ゴシック"/>
        <family val="3"/>
        <charset val="128"/>
        <scheme val="minor"/>
      </rPr>
      <t>,</t>
    </r>
    <r>
      <rPr>
        <sz val="11"/>
        <color rgb="FFFF0000"/>
        <rFont val="游ゴシック"/>
        <family val="3"/>
        <charset val="128"/>
        <scheme val="minor"/>
      </rPr>
      <t>'立替金'</t>
    </r>
    <r>
      <rPr>
        <sz val="11"/>
        <color theme="1"/>
        <rFont val="游ゴシック"/>
        <family val="3"/>
        <charset val="128"/>
        <scheme val="minor"/>
      </rPr>
      <t>,'仮払消費税</t>
    </r>
    <r>
      <rPr>
        <sz val="11"/>
        <color rgb="FFFF0000"/>
        <rFont val="游ゴシック"/>
        <family val="3"/>
        <charset val="128"/>
        <scheme val="minor"/>
      </rPr>
      <t>)</t>
    </r>
    <r>
      <rPr>
        <sz val="11"/>
        <color theme="1"/>
        <rFont val="游ゴシック"/>
        <family val="2"/>
        <charset val="128"/>
        <scheme val="minor"/>
      </rPr>
      <t xml:space="preserve"> "</t>
    </r>
    <rPh sb="56" eb="59">
      <t>マエバライキン</t>
    </rPh>
    <phoneticPr fontId="1"/>
  </si>
  <si>
    <t>未収入金</t>
    <rPh sb="0" eb="4">
      <t>ミシュウニュウキン</t>
    </rPh>
    <phoneticPr fontId="1"/>
  </si>
  <si>
    <t xml:space="preserve">        .Range("B" &amp; i + 13) = rs!費用の合計</t>
    <phoneticPr fontId="1"/>
  </si>
  <si>
    <t xml:space="preserve">        .Range("C" &amp; i + 13) = rs!収益の合計</t>
    <phoneticPr fontId="1"/>
  </si>
  <si>
    <t xml:space="preserve">        .Range("I" &amp; i + 13) = rs!費用の合計</t>
    <phoneticPr fontId="1"/>
  </si>
  <si>
    <t xml:space="preserve">        .Range("j" &amp; i + 13) = rs!収益の合計</t>
    <phoneticPr fontId="1"/>
  </si>
  <si>
    <t>.Range("A" &amp; i + 13) = rs!zandakakanjoukamokuyou</t>
    <phoneticPr fontId="1"/>
  </si>
  <si>
    <t>.Range("C" &amp; i + 13) = Abs(rs!合計)　絶対値</t>
    <rPh sb="34" eb="37">
      <t>ゼッタイチ</t>
    </rPh>
    <phoneticPr fontId="1"/>
  </si>
  <si>
    <t>.Range("J" &amp; i + 13) =  Abs(rs!合計)</t>
    <phoneticPr fontId="1"/>
  </si>
  <si>
    <t>10月に1年分の駐車場代金を156000円支払って、その内今期の3カ月分39000円と翌期117,000を前払費用とした</t>
    <rPh sb="2" eb="3">
      <t>ガツ</t>
    </rPh>
    <rPh sb="5" eb="7">
      <t>ネンブン</t>
    </rPh>
    <rPh sb="8" eb="11">
      <t>チュウシャジョウ</t>
    </rPh>
    <rPh sb="11" eb="13">
      <t>ダイキン</t>
    </rPh>
    <rPh sb="20" eb="21">
      <t>エン</t>
    </rPh>
    <rPh sb="21" eb="23">
      <t>シハラ</t>
    </rPh>
    <rPh sb="28" eb="29">
      <t>ウチ</t>
    </rPh>
    <rPh sb="29" eb="31">
      <t>コンキ</t>
    </rPh>
    <rPh sb="34" eb="36">
      <t>ゲツブン</t>
    </rPh>
    <rPh sb="41" eb="42">
      <t>エン</t>
    </rPh>
    <rPh sb="43" eb="44">
      <t>ヨク</t>
    </rPh>
    <rPh sb="44" eb="45">
      <t>キ</t>
    </rPh>
    <rPh sb="53" eb="57">
      <t>マエバライヒヨウ</t>
    </rPh>
    <phoneticPr fontId="1"/>
  </si>
  <si>
    <t>期首１月１日になったら入力</t>
    <rPh sb="0" eb="2">
      <t>キシュ</t>
    </rPh>
    <rPh sb="3" eb="4">
      <t>ガツ</t>
    </rPh>
    <rPh sb="5" eb="6">
      <t>ニチ</t>
    </rPh>
    <rPh sb="11" eb="13">
      <t>ニュウリョク</t>
    </rPh>
    <phoneticPr fontId="1"/>
  </si>
  <si>
    <t>対策</t>
    <rPh sb="0" eb="2">
      <t>タイサク</t>
    </rPh>
    <phoneticPr fontId="1"/>
  </si>
  <si>
    <t>受注コードは４個同にして購買要求IDをWクリックしてフィルターをすると４個でます</t>
    <rPh sb="0" eb="2">
      <t>ジュチュウ</t>
    </rPh>
    <rPh sb="7" eb="8">
      <t>コ</t>
    </rPh>
    <rPh sb="8" eb="9">
      <t>ドウ</t>
    </rPh>
    <rPh sb="12" eb="16">
      <t>コウバイヨウキュウ</t>
    </rPh>
    <rPh sb="36" eb="37">
      <t>コ</t>
    </rPh>
    <phoneticPr fontId="1"/>
  </si>
  <si>
    <t>４個を複写で作ってA******ー01 49 02とかえてつくるベストです</t>
    <rPh sb="1" eb="2">
      <t>コ</t>
    </rPh>
    <rPh sb="3" eb="5">
      <t>フクシャ</t>
    </rPh>
    <rPh sb="6" eb="7">
      <t>ツク</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</si>
  <si>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</si>
  <si>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</si>
  <si>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次に翌期では下の表の様にして下さい</t>
    <rPh sb="0" eb="1">
      <t>ツギ</t>
    </rPh>
    <rPh sb="2" eb="4">
      <t>ヨクキ</t>
    </rPh>
    <rPh sb="6" eb="7">
      <t>シタ</t>
    </rPh>
    <rPh sb="8" eb="9">
      <t>ヒョウ</t>
    </rPh>
    <rPh sb="10" eb="11">
      <t>ヨウ</t>
    </rPh>
    <rPh sb="14" eb="15">
      <t>クダ</t>
    </rPh>
    <phoneticPr fontId="1"/>
  </si>
  <si>
    <r>
      <t>納入終了日を</t>
    </r>
    <r>
      <rPr>
        <b/>
        <sz val="11"/>
        <color rgb="FFFF0000"/>
        <rFont val="游ゴシック"/>
        <family val="3"/>
        <charset val="128"/>
        <scheme val="minor"/>
      </rPr>
      <t>削除</t>
    </r>
    <r>
      <rPr>
        <sz val="11"/>
        <color theme="1"/>
        <rFont val="游ゴシック"/>
        <family val="2"/>
        <charset val="128"/>
        <scheme val="minor"/>
      </rPr>
      <t>してください</t>
    </r>
    <rPh sb="0" eb="5">
      <t>ノウニュウシュウリョウビ</t>
    </rPh>
    <rPh sb="6" eb="8">
      <t>サクジョ</t>
    </rPh>
    <phoneticPr fontId="1"/>
  </si>
  <si>
    <t>翌期に振り替え処理できません</t>
    <phoneticPr fontId="1"/>
  </si>
  <si>
    <r>
      <rPr>
        <sz val="11"/>
        <color rgb="FFFF0000"/>
        <rFont val="游ゴシック"/>
        <family val="3"/>
        <charset val="128"/>
        <scheme val="minor"/>
      </rPr>
      <t>問題あります</t>
    </r>
    <r>
      <rPr>
        <sz val="11"/>
        <color theme="1"/>
        <rFont val="游ゴシック"/>
        <family val="2"/>
        <charset val="128"/>
        <scheme val="minor"/>
      </rPr>
      <t>　すいません</t>
    </r>
    <rPh sb="0" eb="2">
      <t>モンダイ</t>
    </rPh>
    <phoneticPr fontId="1"/>
  </si>
  <si>
    <r>
      <t>データーとして残すやり方でExcel試算表には</t>
    </r>
    <r>
      <rPr>
        <sz val="11"/>
        <color rgb="FFFF0000"/>
        <rFont val="游ゴシック"/>
        <family val="3"/>
        <charset val="128"/>
        <scheme val="minor"/>
      </rPr>
      <t>納入終了日を削除</t>
    </r>
    <r>
      <rPr>
        <sz val="11"/>
        <color theme="1"/>
        <rFont val="游ゴシック"/>
        <family val="2"/>
        <charset val="128"/>
        <scheme val="minor"/>
      </rPr>
      <t>することで金額は転記されません　</t>
    </r>
    <rPh sb="7" eb="8">
      <t>ノコ</t>
    </rPh>
    <rPh sb="11" eb="12">
      <t>カタ</t>
    </rPh>
    <rPh sb="18" eb="21">
      <t>シサンヒョウ</t>
    </rPh>
    <rPh sb="23" eb="28">
      <t>ノウニュウシュウリョウビ</t>
    </rPh>
    <rPh sb="29" eb="31">
      <t>サクジョ</t>
    </rPh>
    <rPh sb="36" eb="38">
      <t>キンガク</t>
    </rPh>
    <rPh sb="39" eb="41">
      <t>テンキ</t>
    </rPh>
    <phoneticPr fontId="1"/>
  </si>
  <si>
    <t>注意　振替処理1売上がExcel試算表ではグループにならない</t>
    <phoneticPr fontId="1"/>
  </si>
  <si>
    <r>
      <rPr>
        <sz val="11"/>
        <color rgb="FFFF0000"/>
        <rFont val="游ゴシック"/>
        <family val="3"/>
        <charset val="128"/>
        <scheme val="minor"/>
      </rPr>
      <t>問題あります</t>
    </r>
    <r>
      <rPr>
        <sz val="11"/>
        <color theme="1"/>
        <rFont val="游ゴシック"/>
        <family val="2"/>
        <charset val="128"/>
        <scheme val="minor"/>
      </rPr>
      <t>　　すいません</t>
    </r>
    <phoneticPr fontId="1"/>
  </si>
  <si>
    <r>
      <t>この時点で上の３個の</t>
    </r>
    <r>
      <rPr>
        <sz val="11"/>
        <color rgb="FFFF0000"/>
        <rFont val="游ゴシック"/>
        <family val="3"/>
        <charset val="128"/>
        <scheme val="minor"/>
      </rPr>
      <t>納入終了日を削除</t>
    </r>
    <r>
      <rPr>
        <sz val="11"/>
        <color theme="1"/>
        <rFont val="游ゴシック"/>
        <family val="2"/>
        <charset val="128"/>
        <scheme val="minor"/>
      </rPr>
      <t>してこの様にして下さい　データーは３個残し金額は試算表に転記されません</t>
    </r>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</si>
  <si>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</si>
  <si>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</si>
  <si>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1/46</t>
    <phoneticPr fontId="1"/>
  </si>
  <si>
    <t>2/46</t>
    <phoneticPr fontId="1"/>
  </si>
  <si>
    <t>3/46</t>
    <phoneticPr fontId="1"/>
  </si>
  <si>
    <t>5/46</t>
    <phoneticPr fontId="1"/>
  </si>
  <si>
    <t>7/46</t>
    <phoneticPr fontId="1"/>
  </si>
  <si>
    <t>8/46</t>
    <phoneticPr fontId="1"/>
  </si>
  <si>
    <t>9/46</t>
    <phoneticPr fontId="1"/>
  </si>
  <si>
    <t>10/46</t>
    <phoneticPr fontId="1"/>
  </si>
  <si>
    <t>12/46</t>
    <phoneticPr fontId="1"/>
  </si>
  <si>
    <t>13/46</t>
    <phoneticPr fontId="1"/>
  </si>
  <si>
    <t>14/46</t>
    <phoneticPr fontId="1"/>
  </si>
  <si>
    <t>15/46</t>
    <phoneticPr fontId="1"/>
  </si>
  <si>
    <t>16/46</t>
    <phoneticPr fontId="1"/>
  </si>
  <si>
    <t>17/46</t>
    <phoneticPr fontId="1"/>
  </si>
  <si>
    <t>18/46</t>
    <phoneticPr fontId="1"/>
  </si>
  <si>
    <t>20/46</t>
    <phoneticPr fontId="1"/>
  </si>
  <si>
    <t>21/46</t>
    <phoneticPr fontId="1"/>
  </si>
  <si>
    <t>22/46</t>
    <phoneticPr fontId="1"/>
  </si>
  <si>
    <t>25/46</t>
    <phoneticPr fontId="1"/>
  </si>
  <si>
    <t>23/46</t>
    <phoneticPr fontId="1"/>
  </si>
  <si>
    <t>24/46</t>
    <phoneticPr fontId="1"/>
  </si>
  <si>
    <t>32/46</t>
    <phoneticPr fontId="1"/>
  </si>
  <si>
    <t>26/46</t>
    <phoneticPr fontId="1"/>
  </si>
  <si>
    <t>27/46</t>
    <phoneticPr fontId="1"/>
  </si>
  <si>
    <t>28/46</t>
    <phoneticPr fontId="1"/>
  </si>
  <si>
    <t>29/46</t>
    <phoneticPr fontId="1"/>
  </si>
  <si>
    <t>30/46</t>
    <phoneticPr fontId="1"/>
  </si>
  <si>
    <t>31/46</t>
    <phoneticPr fontId="1"/>
  </si>
  <si>
    <t>34/46</t>
    <phoneticPr fontId="1"/>
  </si>
  <si>
    <t>35/46</t>
    <phoneticPr fontId="1"/>
  </si>
  <si>
    <t>36/46</t>
    <phoneticPr fontId="1"/>
  </si>
  <si>
    <t>37/46</t>
    <phoneticPr fontId="1"/>
  </si>
  <si>
    <t>38/46</t>
    <phoneticPr fontId="1"/>
  </si>
  <si>
    <t>39/46</t>
    <phoneticPr fontId="1"/>
  </si>
  <si>
    <t>42/46</t>
    <phoneticPr fontId="1"/>
  </si>
  <si>
    <t>A260807-01</t>
    <phoneticPr fontId="1"/>
  </si>
  <si>
    <t>43/46</t>
    <phoneticPr fontId="1"/>
  </si>
  <si>
    <t>44/46</t>
    <phoneticPr fontId="1"/>
  </si>
  <si>
    <t>A260820-02</t>
    <phoneticPr fontId="1"/>
  </si>
  <si>
    <t>立替金</t>
    <rPh sb="0" eb="3">
      <t>タテカエキン</t>
    </rPh>
    <phoneticPr fontId="1"/>
  </si>
  <si>
    <t>45/46</t>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</si>
  <si>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</si>
  <si>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</si>
  <si>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</si>
  <si>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</si>
  <si>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</si>
  <si>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</si>
  <si>
    <t>1売上</t>
  </si>
  <si>
    <t>1売上</t>
    <phoneticPr fontId="1"/>
  </si>
  <si>
    <t>2仕入</t>
  </si>
  <si>
    <t>2仕入</t>
    <phoneticPr fontId="1"/>
  </si>
  <si>
    <t>給料</t>
  </si>
  <si>
    <t>給料</t>
    <phoneticPr fontId="1"/>
  </si>
  <si>
    <t>減価償却費</t>
  </si>
  <si>
    <t>減価償却費</t>
    <phoneticPr fontId="1"/>
  </si>
  <si>
    <t>広告宣伝費</t>
  </si>
  <si>
    <t>広告宣伝費</t>
    <phoneticPr fontId="1"/>
  </si>
  <si>
    <t>接待交際費</t>
  </si>
  <si>
    <t>租税公課</t>
  </si>
  <si>
    <t>租税公課</t>
    <phoneticPr fontId="1"/>
  </si>
  <si>
    <t>損害保険料</t>
  </si>
  <si>
    <t>地代家賃</t>
  </si>
  <si>
    <t>立替金</t>
  </si>
  <si>
    <t>現金</t>
  </si>
  <si>
    <t>定期積金</t>
  </si>
  <si>
    <t>当座預金</t>
  </si>
  <si>
    <t>普通預金</t>
  </si>
  <si>
    <t>前払金</t>
    <phoneticPr fontId="1"/>
  </si>
  <si>
    <t>売掛金</t>
    <phoneticPr fontId="1"/>
  </si>
  <si>
    <t>短期借入金</t>
  </si>
  <si>
    <t>短期借入金</t>
    <phoneticPr fontId="1"/>
  </si>
  <si>
    <t>前受金</t>
    <phoneticPr fontId="1"/>
  </si>
  <si>
    <t>仮払金</t>
  </si>
  <si>
    <t>未収入金</t>
    <phoneticPr fontId="1"/>
  </si>
  <si>
    <t>事業主借</t>
    <phoneticPr fontId="1"/>
  </si>
  <si>
    <t>事業主貸</t>
  </si>
  <si>
    <t>買掛金</t>
    <phoneticPr fontId="1"/>
  </si>
  <si>
    <t>未払金</t>
    <phoneticPr fontId="1"/>
  </si>
  <si>
    <t>預り金</t>
    <phoneticPr fontId="1"/>
  </si>
  <si>
    <t>車両運搬具</t>
    <phoneticPr fontId="1"/>
  </si>
  <si>
    <t>土地</t>
    <phoneticPr fontId="1"/>
  </si>
  <si>
    <t>減価償却累計額</t>
    <phoneticPr fontId="1"/>
  </si>
  <si>
    <t>2026/04</t>
  </si>
  <si>
    <t>2026/05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</si>
</sst>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quot;¥&quot;#,##0_);\(&quot;¥&quot;#,##0\)"/>
    <numFmt numFmtId="178" formatCode="#,##0_);[Red]\(#,##0\)"/>
    <numFmt numFmtId="179" formatCode="#,##0_ "/>
    <numFmt numFmtId="180" formatCode="yyyy/m/d\ h:mm;@"/>
  </numFmts>
  <fonts count="35"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8" tint="0.3999755851924192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90">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176" fontId="3" fillId="0" borderId="0" applyFont="0" applyFill="0" applyBorder="0" applyAlignment="0" applyProtection="0">
      <alignment vertical="center"/>
    </xf>
  </cellStyleXfs>
  <cellXfs count="303">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176" fontId="0" fillId="0" borderId="21" xfId="1" applyFont="1" applyBorder="1">
      <alignment vertical="center"/>
    </xf>
    <xf numFmtId="176" fontId="0" fillId="0" borderId="2" xfId="1" applyFont="1" applyBorder="1">
      <alignment vertical="center"/>
    </xf>
    <xf numFmtId="176" fontId="0" fillId="0" borderId="22" xfId="1" applyFont="1" applyBorder="1">
      <alignment vertical="center"/>
    </xf>
    <xf numFmtId="176" fontId="0" fillId="0" borderId="25" xfId="1" applyFont="1" applyBorder="1">
      <alignment vertical="center"/>
    </xf>
    <xf numFmtId="176" fontId="0" fillId="3" borderId="30" xfId="1" applyFont="1" applyFill="1" applyBorder="1">
      <alignment vertical="center"/>
    </xf>
    <xf numFmtId="176" fontId="0" fillId="0" borderId="36" xfId="1" applyFont="1" applyBorder="1">
      <alignment vertical="center"/>
    </xf>
    <xf numFmtId="176" fontId="0" fillId="0" borderId="43" xfId="1" applyFont="1" applyBorder="1">
      <alignment vertical="center"/>
    </xf>
    <xf numFmtId="176" fontId="0" fillId="0" borderId="30" xfId="1" applyFont="1" applyBorder="1">
      <alignment vertical="center"/>
    </xf>
    <xf numFmtId="176" fontId="0" fillId="0" borderId="4" xfId="1" applyFont="1" applyBorder="1">
      <alignment vertical="center"/>
    </xf>
    <xf numFmtId="176" fontId="0" fillId="0" borderId="23" xfId="1" applyFont="1" applyBorder="1">
      <alignment vertical="center"/>
    </xf>
    <xf numFmtId="176" fontId="0" fillId="0" borderId="9" xfId="1" applyFont="1" applyBorder="1">
      <alignment vertical="center"/>
    </xf>
    <xf numFmtId="176" fontId="0" fillId="0" borderId="42" xfId="1" applyFont="1" applyBorder="1">
      <alignment vertical="center"/>
    </xf>
    <xf numFmtId="176" fontId="0" fillId="0" borderId="24" xfId="1" applyFont="1" applyBorder="1">
      <alignment vertical="center"/>
    </xf>
    <xf numFmtId="176" fontId="0" fillId="0" borderId="34" xfId="1" applyFont="1" applyBorder="1">
      <alignment vertical="center"/>
    </xf>
    <xf numFmtId="176" fontId="0" fillId="0" borderId="8" xfId="1" applyFont="1" applyBorder="1">
      <alignment vertical="center"/>
    </xf>
    <xf numFmtId="176" fontId="0" fillId="0" borderId="14" xfId="1" applyFont="1" applyBorder="1">
      <alignment vertical="center"/>
    </xf>
    <xf numFmtId="176" fontId="0" fillId="0" borderId="40" xfId="1" applyFont="1" applyBorder="1">
      <alignment vertical="center"/>
    </xf>
    <xf numFmtId="176" fontId="0" fillId="0" borderId="20" xfId="1" applyFont="1" applyBorder="1">
      <alignment vertical="center"/>
    </xf>
    <xf numFmtId="176" fontId="0" fillId="0" borderId="13" xfId="1" applyFont="1" applyBorder="1">
      <alignment vertical="center"/>
    </xf>
    <xf numFmtId="176" fontId="0" fillId="0" borderId="29" xfId="1" applyFont="1" applyBorder="1">
      <alignment vertical="center"/>
    </xf>
    <xf numFmtId="176" fontId="0" fillId="0" borderId="28" xfId="1" applyFont="1" applyBorder="1">
      <alignment vertical="center"/>
    </xf>
    <xf numFmtId="176" fontId="0" fillId="4" borderId="27" xfId="1" applyFont="1" applyFill="1" applyBorder="1">
      <alignment vertical="center"/>
    </xf>
    <xf numFmtId="176" fontId="0" fillId="0" borderId="27" xfId="1" applyFont="1" applyBorder="1">
      <alignment vertical="center"/>
    </xf>
    <xf numFmtId="176" fontId="0" fillId="0" borderId="26" xfId="1" applyFont="1" applyBorder="1">
      <alignment vertical="center"/>
    </xf>
    <xf numFmtId="176" fontId="0" fillId="0" borderId="3" xfId="1" applyFont="1" applyBorder="1">
      <alignment vertical="center"/>
    </xf>
    <xf numFmtId="176" fontId="0" fillId="0" borderId="0" xfId="1" applyFont="1" applyBorder="1">
      <alignment vertical="center"/>
    </xf>
    <xf numFmtId="176" fontId="0" fillId="0" borderId="44" xfId="1" applyFont="1" applyBorder="1">
      <alignment vertical="center"/>
    </xf>
    <xf numFmtId="176" fontId="0" fillId="0" borderId="46" xfId="1" applyFont="1" applyBorder="1">
      <alignment vertical="center"/>
    </xf>
    <xf numFmtId="0" fontId="0" fillId="0" borderId="47" xfId="0" applyBorder="1" applyAlignment="1">
      <alignment horizontal="center" vertical="center"/>
    </xf>
    <xf numFmtId="176" fontId="0" fillId="4" borderId="26" xfId="1" applyFont="1" applyFill="1" applyBorder="1">
      <alignment vertical="center"/>
    </xf>
    <xf numFmtId="176" fontId="0" fillId="0" borderId="50" xfId="1" applyFont="1" applyBorder="1">
      <alignment vertical="center"/>
    </xf>
    <xf numFmtId="176" fontId="0" fillId="0" borderId="51" xfId="1" applyFont="1" applyBorder="1">
      <alignment vertical="center"/>
    </xf>
    <xf numFmtId="176" fontId="0" fillId="0" borderId="52" xfId="1" applyFont="1" applyBorder="1">
      <alignment vertical="center"/>
    </xf>
    <xf numFmtId="176" fontId="0" fillId="0" borderId="53" xfId="1" applyFont="1" applyBorder="1">
      <alignment vertical="center"/>
    </xf>
    <xf numFmtId="176" fontId="0" fillId="0" borderId="50" xfId="1" applyFont="1" applyFill="1" applyBorder="1">
      <alignment vertical="center"/>
    </xf>
    <xf numFmtId="176" fontId="0" fillId="0" borderId="52" xfId="1" applyFont="1" applyFill="1" applyBorder="1">
      <alignment vertical="center"/>
    </xf>
    <xf numFmtId="176" fontId="0" fillId="0" borderId="53" xfId="1" applyFont="1" applyFill="1" applyBorder="1">
      <alignment vertical="center"/>
    </xf>
    <xf numFmtId="176" fontId="0" fillId="0" borderId="54" xfId="1" applyFont="1" applyBorder="1">
      <alignment vertical="center"/>
    </xf>
    <xf numFmtId="176" fontId="0" fillId="0" borderId="55" xfId="1" applyFont="1" applyBorder="1">
      <alignment vertical="center"/>
    </xf>
    <xf numFmtId="176" fontId="0" fillId="0" borderId="29" xfId="1" applyFont="1" applyFill="1" applyBorder="1">
      <alignment vertical="center"/>
    </xf>
    <xf numFmtId="176" fontId="0" fillId="0" borderId="9" xfId="1" applyFont="1" applyFill="1" applyBorder="1">
      <alignment vertical="center"/>
    </xf>
    <xf numFmtId="176" fontId="0" fillId="0" borderId="23" xfId="1" applyFont="1" applyFill="1" applyBorder="1">
      <alignment vertical="center"/>
    </xf>
    <xf numFmtId="176" fontId="0" fillId="6" borderId="23" xfId="1" applyFont="1" applyFill="1" applyBorder="1">
      <alignment vertical="center"/>
    </xf>
    <xf numFmtId="176" fontId="0" fillId="6" borderId="26" xfId="1" applyFont="1" applyFill="1" applyBorder="1">
      <alignment vertical="center"/>
    </xf>
    <xf numFmtId="176" fontId="0" fillId="7" borderId="23" xfId="1" applyFont="1" applyFill="1" applyBorder="1">
      <alignment vertical="center"/>
    </xf>
    <xf numFmtId="176" fontId="0" fillId="7" borderId="26" xfId="1" applyFont="1" applyFill="1" applyBorder="1">
      <alignment vertical="center"/>
    </xf>
    <xf numFmtId="176" fontId="0" fillId="8" borderId="23" xfId="1" applyFont="1" applyFill="1" applyBorder="1">
      <alignment vertical="center"/>
    </xf>
    <xf numFmtId="176" fontId="0" fillId="9" borderId="23" xfId="1" applyFont="1" applyFill="1" applyBorder="1">
      <alignment vertical="center"/>
    </xf>
    <xf numFmtId="176" fontId="0" fillId="9" borderId="0" xfId="1" applyFont="1" applyFill="1" applyBorder="1">
      <alignment vertical="center"/>
    </xf>
    <xf numFmtId="176" fontId="0" fillId="0" borderId="26" xfId="1" applyFont="1" applyFill="1" applyBorder="1">
      <alignment vertical="center"/>
    </xf>
    <xf numFmtId="176" fontId="0" fillId="10" borderId="23" xfId="1" applyFont="1" applyFill="1" applyBorder="1">
      <alignment vertical="center"/>
    </xf>
    <xf numFmtId="176" fontId="0" fillId="10" borderId="0" xfId="1" applyFont="1" applyFill="1" applyBorder="1">
      <alignment vertical="center"/>
    </xf>
    <xf numFmtId="176" fontId="0" fillId="11" borderId="26" xfId="1" applyFont="1" applyFill="1" applyBorder="1">
      <alignment vertical="center"/>
    </xf>
    <xf numFmtId="176" fontId="0" fillId="11" borderId="23" xfId="1" applyFont="1" applyFill="1" applyBorder="1">
      <alignment vertical="center"/>
    </xf>
    <xf numFmtId="0" fontId="0" fillId="0" borderId="57" xfId="0" applyBorder="1">
      <alignment vertical="center"/>
    </xf>
    <xf numFmtId="176" fontId="0" fillId="0" borderId="59" xfId="1" applyFont="1" applyBorder="1">
      <alignment vertical="center"/>
    </xf>
    <xf numFmtId="176" fontId="0" fillId="0" borderId="60" xfId="1" applyFont="1" applyBorder="1">
      <alignment vertical="center"/>
    </xf>
    <xf numFmtId="176" fontId="0" fillId="0" borderId="61" xfId="1" applyFont="1" applyBorder="1">
      <alignment vertical="center"/>
    </xf>
    <xf numFmtId="176" fontId="0" fillId="0" borderId="62" xfId="1" applyFont="1" applyBorder="1">
      <alignment vertical="center"/>
    </xf>
    <xf numFmtId="176" fontId="0" fillId="0" borderId="63" xfId="1" applyFont="1" applyBorder="1">
      <alignment vertical="center"/>
    </xf>
    <xf numFmtId="176" fontId="0" fillId="0" borderId="45" xfId="1" applyFont="1" applyBorder="1">
      <alignment vertical="center"/>
    </xf>
    <xf numFmtId="176" fontId="0" fillId="0" borderId="61" xfId="1" applyFont="1" applyFill="1" applyBorder="1">
      <alignment vertical="center"/>
    </xf>
    <xf numFmtId="0" fontId="0" fillId="0" borderId="56" xfId="0" applyBorder="1">
      <alignment vertical="center"/>
    </xf>
    <xf numFmtId="176" fontId="0" fillId="0" borderId="58" xfId="1" applyFont="1" applyBorder="1">
      <alignment vertical="center"/>
    </xf>
    <xf numFmtId="176" fontId="0" fillId="0" borderId="64" xfId="1" applyFont="1" applyBorder="1">
      <alignment vertical="center"/>
    </xf>
    <xf numFmtId="176" fontId="0" fillId="0" borderId="66" xfId="1" applyFont="1" applyBorder="1">
      <alignment vertical="center"/>
    </xf>
    <xf numFmtId="176" fontId="0" fillId="5" borderId="42" xfId="1" applyFont="1" applyFill="1" applyBorder="1">
      <alignment vertical="center"/>
    </xf>
    <xf numFmtId="176" fontId="0" fillId="5" borderId="58" xfId="1" applyFont="1" applyFill="1" applyBorder="1">
      <alignment vertical="center"/>
    </xf>
    <xf numFmtId="176" fontId="0" fillId="3" borderId="29" xfId="1" applyFont="1" applyFill="1" applyBorder="1">
      <alignment vertical="center"/>
    </xf>
    <xf numFmtId="176" fontId="0" fillId="0" borderId="0" xfId="0" applyNumberFormat="1">
      <alignment vertical="center"/>
    </xf>
    <xf numFmtId="176" fontId="0" fillId="12" borderId="23" xfId="1" applyFont="1" applyFill="1" applyBorder="1">
      <alignment vertical="center"/>
    </xf>
    <xf numFmtId="176" fontId="0" fillId="13" borderId="45" xfId="1" applyFont="1" applyFill="1" applyBorder="1">
      <alignment vertical="center"/>
    </xf>
    <xf numFmtId="176" fontId="0" fillId="13" borderId="23" xfId="1" applyFont="1" applyFill="1" applyBorder="1">
      <alignment vertical="center"/>
    </xf>
    <xf numFmtId="17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176" fontId="0" fillId="13" borderId="34" xfId="1" applyFont="1" applyFill="1" applyBorder="1">
      <alignment vertical="center"/>
    </xf>
    <xf numFmtId="176" fontId="3" fillId="14" borderId="26" xfId="1" applyFont="1" applyFill="1" applyBorder="1">
      <alignment vertical="center"/>
    </xf>
    <xf numFmtId="176" fontId="0" fillId="14" borderId="23" xfId="1" applyFont="1" applyFill="1" applyBorder="1">
      <alignment vertical="center"/>
    </xf>
    <xf numFmtId="176" fontId="0" fillId="14" borderId="29" xfId="1" applyFont="1" applyFill="1" applyBorder="1">
      <alignment vertical="center"/>
    </xf>
    <xf numFmtId="176" fontId="0" fillId="2" borderId="44" xfId="1" applyFont="1" applyFill="1" applyBorder="1">
      <alignment vertical="center"/>
    </xf>
    <xf numFmtId="176" fontId="0" fillId="0" borderId="24" xfId="1" applyFont="1" applyFill="1" applyBorder="1">
      <alignment vertical="center"/>
    </xf>
    <xf numFmtId="176" fontId="0" fillId="0" borderId="2" xfId="1" applyFont="1" applyFill="1" applyBorder="1">
      <alignment vertical="center"/>
    </xf>
    <xf numFmtId="176" fontId="0" fillId="0" borderId="44" xfId="1" applyFont="1" applyFill="1" applyBorder="1">
      <alignment vertical="center"/>
    </xf>
    <xf numFmtId="176" fontId="0" fillId="3" borderId="9" xfId="1" applyFont="1" applyFill="1" applyBorder="1">
      <alignment vertical="center"/>
    </xf>
    <xf numFmtId="176" fontId="7" fillId="0" borderId="23" xfId="1" applyFont="1" applyBorder="1">
      <alignment vertical="center"/>
    </xf>
    <xf numFmtId="176" fontId="7" fillId="0" borderId="34" xfId="1" applyFont="1" applyBorder="1">
      <alignment vertical="center"/>
    </xf>
    <xf numFmtId="176" fontId="7" fillId="0" borderId="9" xfId="1" applyFont="1" applyBorder="1">
      <alignment vertical="center"/>
    </xf>
    <xf numFmtId="176" fontId="0" fillId="15" borderId="34" xfId="1" applyFont="1" applyFill="1" applyBorder="1">
      <alignment vertical="center"/>
    </xf>
    <xf numFmtId="176" fontId="0" fillId="15" borderId="23" xfId="1" applyFont="1" applyFill="1" applyBorder="1">
      <alignment vertical="center"/>
    </xf>
    <xf numFmtId="176" fontId="7" fillId="15" borderId="9" xfId="1" applyFont="1" applyFill="1" applyBorder="1">
      <alignment vertical="center"/>
    </xf>
    <xf numFmtId="176" fontId="0" fillId="15" borderId="9" xfId="1" applyFont="1" applyFill="1" applyBorder="1">
      <alignment vertical="center"/>
    </xf>
    <xf numFmtId="176" fontId="0" fillId="15" borderId="24" xfId="1" applyFont="1" applyFill="1" applyBorder="1">
      <alignment vertical="center"/>
    </xf>
    <xf numFmtId="176" fontId="0" fillId="15" borderId="42" xfId="1" applyFont="1" applyFill="1" applyBorder="1">
      <alignment vertical="center"/>
    </xf>
    <xf numFmtId="176" fontId="0" fillId="15" borderId="14" xfId="1" applyFont="1" applyFill="1" applyBorder="1">
      <alignment vertical="center"/>
    </xf>
    <xf numFmtId="176" fontId="0" fillId="15" borderId="27" xfId="1" applyFont="1" applyFill="1" applyBorder="1">
      <alignment vertical="center"/>
    </xf>
    <xf numFmtId="176" fontId="0" fillId="15" borderId="30" xfId="1" applyFont="1" applyFill="1" applyBorder="1">
      <alignment vertical="center"/>
    </xf>
    <xf numFmtId="176" fontId="0" fillId="16" borderId="30" xfId="1" applyFont="1" applyFill="1" applyBorder="1">
      <alignment vertical="center"/>
    </xf>
    <xf numFmtId="176" fontId="0" fillId="16" borderId="2" xfId="1" applyFont="1" applyFill="1" applyBorder="1">
      <alignment vertical="center"/>
    </xf>
    <xf numFmtId="176" fontId="0" fillId="16" borderId="61" xfId="1" applyFont="1" applyFill="1" applyBorder="1">
      <alignment vertical="center"/>
    </xf>
    <xf numFmtId="176" fontId="0" fillId="16" borderId="65" xfId="1" applyFont="1" applyFill="1" applyBorder="1">
      <alignment vertical="center"/>
    </xf>
    <xf numFmtId="176" fontId="0" fillId="16" borderId="22" xfId="1" applyFont="1" applyFill="1" applyBorder="1">
      <alignment vertical="center"/>
    </xf>
    <xf numFmtId="176" fontId="0" fillId="16" borderId="25" xfId="1" applyFont="1" applyFill="1" applyBorder="1">
      <alignment vertical="center"/>
    </xf>
    <xf numFmtId="176" fontId="0" fillId="16" borderId="9" xfId="1" applyFont="1" applyFill="1" applyBorder="1">
      <alignment vertical="center"/>
    </xf>
    <xf numFmtId="176" fontId="0" fillId="16" borderId="34" xfId="1" applyFont="1" applyFill="1" applyBorder="1">
      <alignment vertical="center"/>
    </xf>
    <xf numFmtId="176" fontId="0" fillId="16" borderId="23" xfId="1" applyFont="1" applyFill="1" applyBorder="1">
      <alignment vertical="center"/>
    </xf>
    <xf numFmtId="176" fontId="7" fillId="16" borderId="23" xfId="1" applyFont="1" applyFill="1" applyBorder="1">
      <alignment vertical="center"/>
    </xf>
    <xf numFmtId="176" fontId="0" fillId="16" borderId="35" xfId="1" applyFont="1" applyFill="1" applyBorder="1">
      <alignment vertical="center"/>
    </xf>
    <xf numFmtId="176" fontId="0" fillId="16" borderId="59" xfId="1" applyFont="1" applyFill="1" applyBorder="1">
      <alignment vertical="center"/>
    </xf>
    <xf numFmtId="176" fontId="0" fillId="17" borderId="2" xfId="1" applyFont="1" applyFill="1" applyBorder="1">
      <alignment vertical="center"/>
    </xf>
    <xf numFmtId="176" fontId="0" fillId="17" borderId="27" xfId="1" applyFont="1" applyFill="1" applyBorder="1">
      <alignment vertical="center"/>
    </xf>
    <xf numFmtId="176" fontId="0" fillId="17" borderId="29" xfId="1" applyFont="1" applyFill="1" applyBorder="1">
      <alignment vertical="center"/>
    </xf>
    <xf numFmtId="176" fontId="0" fillId="17" borderId="61" xfId="1" applyFont="1" applyFill="1" applyBorder="1">
      <alignment vertical="center"/>
    </xf>
    <xf numFmtId="176" fontId="0" fillId="17" borderId="64" xfId="1" applyFont="1" applyFill="1" applyBorder="1">
      <alignment vertical="center"/>
    </xf>
    <xf numFmtId="176" fontId="0" fillId="18" borderId="23" xfId="1" applyFont="1" applyFill="1" applyBorder="1">
      <alignment vertical="center"/>
    </xf>
    <xf numFmtId="176" fontId="0" fillId="18" borderId="26" xfId="1" applyFont="1" applyFill="1" applyBorder="1">
      <alignment vertical="center"/>
    </xf>
    <xf numFmtId="176" fontId="0" fillId="19" borderId="34" xfId="1" applyFont="1" applyFill="1" applyBorder="1">
      <alignment vertical="center"/>
    </xf>
    <xf numFmtId="176" fontId="0" fillId="19" borderId="9" xfId="1" applyFont="1" applyFill="1" applyBorder="1">
      <alignment vertical="center"/>
    </xf>
    <xf numFmtId="176" fontId="0" fillId="20" borderId="65" xfId="1" applyFont="1" applyFill="1" applyBorder="1">
      <alignment vertical="center"/>
    </xf>
    <xf numFmtId="176" fontId="0" fillId="20" borderId="22" xfId="1" applyFont="1" applyFill="1" applyBorder="1">
      <alignment vertical="center"/>
    </xf>
    <xf numFmtId="176" fontId="0" fillId="20" borderId="25" xfId="1" applyFont="1" applyFill="1" applyBorder="1">
      <alignment vertical="center"/>
    </xf>
    <xf numFmtId="176" fontId="0" fillId="20" borderId="61" xfId="1" applyFont="1" applyFill="1" applyBorder="1">
      <alignment vertical="center"/>
    </xf>
    <xf numFmtId="176" fontId="0" fillId="20" borderId="30" xfId="1" applyFont="1" applyFill="1" applyBorder="1">
      <alignment vertical="center"/>
    </xf>
    <xf numFmtId="176" fontId="0" fillId="20" borderId="2" xfId="1" applyFont="1" applyFill="1" applyBorder="1">
      <alignment vertical="center"/>
    </xf>
    <xf numFmtId="176" fontId="0" fillId="3" borderId="20" xfId="1" applyFont="1" applyFill="1" applyBorder="1">
      <alignment vertical="center"/>
    </xf>
    <xf numFmtId="176" fontId="0" fillId="3" borderId="34" xfId="1" applyFont="1" applyFill="1" applyBorder="1">
      <alignment vertical="center"/>
    </xf>
    <xf numFmtId="176" fontId="0" fillId="3" borderId="23" xfId="1" applyFont="1" applyFill="1" applyBorder="1">
      <alignment vertical="center"/>
    </xf>
    <xf numFmtId="176" fontId="0" fillId="3" borderId="24" xfId="1" applyFont="1" applyFill="1" applyBorder="1">
      <alignment vertical="center"/>
    </xf>
    <xf numFmtId="176" fontId="0" fillId="3" borderId="14" xfId="1" applyFont="1" applyFill="1" applyBorder="1">
      <alignment vertical="center"/>
    </xf>
    <xf numFmtId="176" fontId="0" fillId="15" borderId="44" xfId="1" applyFont="1" applyFill="1" applyBorder="1">
      <alignment vertical="center"/>
    </xf>
    <xf numFmtId="176" fontId="0" fillId="11" borderId="29" xfId="1" applyFont="1" applyFill="1" applyBorder="1">
      <alignment vertical="center"/>
    </xf>
    <xf numFmtId="0" fontId="0" fillId="21" borderId="0" xfId="0" applyFill="1">
      <alignment vertical="center"/>
    </xf>
    <xf numFmtId="176" fontId="0" fillId="21" borderId="2" xfId="1" applyFont="1" applyFill="1" applyBorder="1">
      <alignment vertical="center"/>
    </xf>
    <xf numFmtId="176" fontId="0" fillId="21" borderId="28" xfId="1" applyFont="1" applyFill="1" applyBorder="1">
      <alignment vertical="center"/>
    </xf>
    <xf numFmtId="176" fontId="0" fillId="21" borderId="23" xfId="1" applyFont="1" applyFill="1" applyBorder="1">
      <alignment vertical="center"/>
    </xf>
    <xf numFmtId="176" fontId="0" fillId="21" borderId="34" xfId="1" applyFont="1" applyFill="1" applyBorder="1">
      <alignment vertical="center"/>
    </xf>
    <xf numFmtId="17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7" fontId="0" fillId="0" borderId="0" xfId="0" applyNumberFormat="1">
      <alignment vertical="center"/>
    </xf>
    <xf numFmtId="0" fontId="0" fillId="0" borderId="70" xfId="0" applyBorder="1">
      <alignment vertical="center"/>
    </xf>
    <xf numFmtId="0" fontId="0" fillId="0" borderId="72" xfId="0" applyBorder="1">
      <alignment vertical="center"/>
    </xf>
    <xf numFmtId="178" fontId="0" fillId="0" borderId="0" xfId="0" applyNumberFormat="1">
      <alignment vertical="center"/>
    </xf>
    <xf numFmtId="0" fontId="0" fillId="0" borderId="55" xfId="0" applyBorder="1">
      <alignment vertical="center"/>
    </xf>
    <xf numFmtId="177" fontId="0" fillId="0" borderId="3" xfId="0" applyNumberFormat="1" applyBorder="1">
      <alignment vertical="center"/>
    </xf>
    <xf numFmtId="0" fontId="28" fillId="0" borderId="0" xfId="0" applyFont="1">
      <alignment vertical="center"/>
    </xf>
    <xf numFmtId="179" fontId="0" fillId="0" borderId="0" xfId="0" applyNumberFormat="1">
      <alignment vertical="center"/>
    </xf>
    <xf numFmtId="179"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9"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9" fontId="0" fillId="0" borderId="73" xfId="0" applyNumberFormat="1" applyBorder="1">
      <alignment vertical="center"/>
    </xf>
    <xf numFmtId="0" fontId="0" fillId="0" borderId="74" xfId="0" applyBorder="1">
      <alignment vertical="center"/>
    </xf>
    <xf numFmtId="179" fontId="0" fillId="0" borderId="74" xfId="0" applyNumberFormat="1" applyBorder="1">
      <alignment vertical="center"/>
    </xf>
    <xf numFmtId="179" fontId="6" fillId="0" borderId="67" xfId="0" applyNumberFormat="1" applyFont="1" applyBorder="1" applyAlignment="1">
      <alignment horizontal="right" vertical="center"/>
    </xf>
    <xf numFmtId="180" fontId="0" fillId="0" borderId="2" xfId="0" applyNumberFormat="1" applyBorder="1">
      <alignment vertical="center"/>
    </xf>
    <xf numFmtId="180"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176" fontId="0" fillId="9" borderId="62" xfId="1" applyFont="1" applyFill="1" applyBorder="1">
      <alignment vertical="center"/>
    </xf>
    <xf numFmtId="176" fontId="0" fillId="0" borderId="0" xfId="1" applyFont="1" applyFill="1" applyBorder="1">
      <alignment vertical="center"/>
    </xf>
    <xf numFmtId="176" fontId="0" fillId="0" borderId="42" xfId="1" applyFont="1" applyFill="1" applyBorder="1">
      <alignment vertical="center"/>
    </xf>
    <xf numFmtId="176" fontId="0" fillId="3" borderId="58" xfId="1" applyFont="1" applyFill="1" applyBorder="1">
      <alignment vertical="center"/>
    </xf>
    <xf numFmtId="176" fontId="0" fillId="3" borderId="64" xfId="1" applyFont="1" applyFill="1" applyBorder="1">
      <alignment vertical="center"/>
    </xf>
    <xf numFmtId="176" fontId="0" fillId="17" borderId="28" xfId="1" applyFont="1" applyFill="1" applyBorder="1">
      <alignment vertical="center"/>
    </xf>
    <xf numFmtId="0" fontId="8" fillId="0" borderId="17" xfId="0" applyFont="1" applyBorder="1">
      <alignment vertical="center"/>
    </xf>
    <xf numFmtId="0" fontId="8" fillId="0" borderId="6" xfId="0" applyFont="1" applyBorder="1">
      <alignment vertical="center"/>
    </xf>
    <xf numFmtId="0" fontId="7" fillId="0" borderId="6" xfId="0" applyFont="1" applyBorder="1">
      <alignment vertical="center"/>
    </xf>
    <xf numFmtId="0" fontId="7" fillId="0" borderId="18" xfId="0" applyFont="1" applyBorder="1">
      <alignment vertical="center"/>
    </xf>
    <xf numFmtId="176" fontId="7" fillId="15" borderId="23" xfId="1" applyFont="1" applyFill="1" applyBorder="1">
      <alignment vertical="center"/>
    </xf>
    <xf numFmtId="0" fontId="7" fillId="0" borderId="19" xfId="0" applyFont="1" applyBorder="1">
      <alignment vertical="center"/>
    </xf>
    <xf numFmtId="0" fontId="7" fillId="0" borderId="56" xfId="0" applyFont="1" applyBorder="1">
      <alignment vertical="center"/>
    </xf>
    <xf numFmtId="176" fontId="7" fillId="15" borderId="42" xfId="1" applyFont="1" applyFill="1" applyBorder="1">
      <alignment vertical="center"/>
    </xf>
    <xf numFmtId="0" fontId="30" fillId="0" borderId="0" xfId="0" applyFont="1">
      <alignment vertical="center"/>
    </xf>
    <xf numFmtId="176" fontId="7" fillId="15" borderId="20" xfId="1" applyFont="1" applyFill="1" applyBorder="1">
      <alignment vertical="center"/>
    </xf>
    <xf numFmtId="176" fontId="32" fillId="15" borderId="9" xfId="1" applyFont="1" applyFill="1" applyBorder="1">
      <alignment vertical="center"/>
    </xf>
    <xf numFmtId="0" fontId="8" fillId="0" borderId="67" xfId="0" applyFont="1" applyBorder="1">
      <alignment vertical="center"/>
    </xf>
    <xf numFmtId="0" fontId="21" fillId="0" borderId="67" xfId="0" applyFont="1" applyBorder="1">
      <alignment vertical="center"/>
    </xf>
    <xf numFmtId="0" fontId="0" fillId="15" borderId="0" xfId="0" applyFill="1">
      <alignment vertical="center"/>
    </xf>
    <xf numFmtId="0" fontId="0" fillId="0" borderId="77" xfId="0" applyBorder="1">
      <alignment vertical="center"/>
    </xf>
    <xf numFmtId="0" fontId="0" fillId="0" borderId="76" xfId="0" applyBorder="1">
      <alignment vertical="center"/>
    </xf>
    <xf numFmtId="176" fontId="0" fillId="0" borderId="78" xfId="1" applyFont="1" applyBorder="1">
      <alignment vertical="center"/>
    </xf>
    <xf numFmtId="0" fontId="0" fillId="15" borderId="77" xfId="0" applyFill="1" applyBorder="1">
      <alignment vertical="center"/>
    </xf>
    <xf numFmtId="0" fontId="0" fillId="15"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176" fontId="0" fillId="0" borderId="84" xfId="1" applyFont="1" applyBorder="1">
      <alignment vertical="center"/>
    </xf>
    <xf numFmtId="0" fontId="7" fillId="15" borderId="0" xfId="0" applyFont="1" applyFill="1">
      <alignment vertical="center"/>
    </xf>
    <xf numFmtId="0" fontId="7" fillId="23" borderId="0" xfId="0" applyFont="1" applyFill="1">
      <alignment vertical="center"/>
    </xf>
    <xf numFmtId="0" fontId="0" fillId="23" borderId="67" xfId="0" applyFill="1" applyBorder="1">
      <alignment vertical="center"/>
    </xf>
    <xf numFmtId="3" fontId="0" fillId="23" borderId="67" xfId="0" applyNumberFormat="1" applyFill="1" applyBorder="1">
      <alignment vertical="center"/>
    </xf>
    <xf numFmtId="0" fontId="33" fillId="0" borderId="0" xfId="0" applyFont="1">
      <alignment vertical="center"/>
    </xf>
    <xf numFmtId="3" fontId="7" fillId="0" borderId="0" xfId="0" applyNumberFormat="1" applyFont="1">
      <alignment vertical="center"/>
    </xf>
    <xf numFmtId="176" fontId="7" fillId="15" borderId="24" xfId="1" applyFont="1" applyFill="1" applyBorder="1">
      <alignment vertical="center"/>
    </xf>
    <xf numFmtId="0" fontId="0" fillId="0" borderId="85" xfId="0" applyBorder="1">
      <alignment vertical="center"/>
    </xf>
    <xf numFmtId="3" fontId="0" fillId="0" borderId="68" xfId="0" applyNumberFormat="1" applyBorder="1">
      <alignment vertical="center"/>
    </xf>
    <xf numFmtId="3" fontId="0" fillId="0" borderId="86" xfId="0" applyNumberFormat="1" applyBorder="1">
      <alignment vertical="center"/>
    </xf>
    <xf numFmtId="0" fontId="0" fillId="0" borderId="87" xfId="0" applyBorder="1">
      <alignment vertical="center"/>
    </xf>
    <xf numFmtId="3" fontId="0" fillId="0" borderId="88" xfId="0" applyNumberFormat="1" applyBorder="1">
      <alignment vertical="center"/>
    </xf>
    <xf numFmtId="0" fontId="0" fillId="0" borderId="88" xfId="0" applyBorder="1">
      <alignment vertical="center"/>
    </xf>
    <xf numFmtId="0" fontId="0" fillId="0" borderId="89" xfId="0" applyBorder="1">
      <alignment vertical="center"/>
    </xf>
    <xf numFmtId="3" fontId="0" fillId="23" borderId="47" xfId="0" applyNumberFormat="1" applyFill="1" applyBorder="1">
      <alignment vertical="center"/>
    </xf>
    <xf numFmtId="3" fontId="0" fillId="0" borderId="47" xfId="0" applyNumberFormat="1" applyBorder="1">
      <alignment vertical="center"/>
    </xf>
    <xf numFmtId="0" fontId="31" fillId="0" borderId="0" xfId="0" applyFont="1">
      <alignment vertical="center"/>
    </xf>
    <xf numFmtId="0" fontId="34" fillId="0" borderId="0" xfId="0" applyFont="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69</xdr:row>
      <xdr:rowOff>198282</xdr:rowOff>
    </xdr:from>
    <xdr:to>
      <xdr:col>1</xdr:col>
      <xdr:colOff>1207394</xdr:colOff>
      <xdr:row>72</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69</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58</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Z242"/>
  <sheetViews>
    <sheetView tabSelected="1" zoomScale="78" zoomScaleNormal="78"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4.5" customWidth="1"/>
    <col min="13" max="13" width="12.5" customWidth="1"/>
    <col min="14" max="14" width="12.12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26" ht="35.25" customHeight="1" x14ac:dyDescent="0.4">
      <c r="A1" s="294" t="s">
        <v>91</v>
      </c>
      <c r="B1" s="295"/>
      <c r="C1" s="295"/>
      <c r="D1" s="295"/>
      <c r="E1" s="295"/>
      <c r="F1" s="295"/>
      <c r="G1" s="295"/>
      <c r="H1" s="295"/>
      <c r="I1" s="295"/>
      <c r="J1" s="295"/>
    </row>
    <row r="2" spans="1:26" ht="28.5" customHeight="1" thickBot="1" x14ac:dyDescent="0.45">
      <c r="D2" s="295" t="s">
        <v>1</v>
      </c>
      <c r="E2" s="295"/>
      <c r="F2" s="295"/>
      <c r="G2" s="295"/>
      <c r="H2" s="214">
        <v>45948</v>
      </c>
      <c r="I2">
        <v>2</v>
      </c>
      <c r="J2">
        <v>3</v>
      </c>
      <c r="K2">
        <v>4</v>
      </c>
      <c r="L2">
        <v>5</v>
      </c>
      <c r="N2">
        <v>11</v>
      </c>
      <c r="O2">
        <v>12</v>
      </c>
      <c r="P2">
        <v>13</v>
      </c>
      <c r="Q2">
        <v>14</v>
      </c>
      <c r="R2">
        <v>15</v>
      </c>
      <c r="S2">
        <v>16</v>
      </c>
      <c r="T2">
        <v>17</v>
      </c>
      <c r="U2">
        <v>18</v>
      </c>
      <c r="V2">
        <v>19</v>
      </c>
      <c r="W2">
        <v>20</v>
      </c>
      <c r="X2">
        <v>21</v>
      </c>
      <c r="Y2">
        <v>22</v>
      </c>
      <c r="Z2">
        <v>23</v>
      </c>
    </row>
    <row r="3" spans="1:26" x14ac:dyDescent="0.4">
      <c r="A3" s="296" t="s">
        <v>0</v>
      </c>
      <c r="B3" s="298" t="s">
        <v>2</v>
      </c>
      <c r="C3" s="299"/>
      <c r="D3" s="298" t="s">
        <v>5</v>
      </c>
      <c r="E3" s="300"/>
      <c r="F3" s="301" t="s">
        <v>0</v>
      </c>
      <c r="G3" s="298" t="s">
        <v>6</v>
      </c>
      <c r="H3" s="299"/>
      <c r="I3" s="298" t="s">
        <v>7</v>
      </c>
      <c r="J3" s="299"/>
      <c r="L3">
        <v>27</v>
      </c>
      <c r="W3">
        <v>28</v>
      </c>
      <c r="X3">
        <v>29</v>
      </c>
      <c r="Y3">
        <v>25</v>
      </c>
      <c r="Z3">
        <v>24</v>
      </c>
    </row>
    <row r="4" spans="1:26" x14ac:dyDescent="0.4">
      <c r="A4" s="297"/>
      <c r="B4" s="5" t="s">
        <v>3</v>
      </c>
      <c r="C4" s="1" t="s">
        <v>4</v>
      </c>
      <c r="D4" s="6" t="s">
        <v>3</v>
      </c>
      <c r="E4" s="45" t="s">
        <v>4</v>
      </c>
      <c r="F4" s="302"/>
      <c r="G4" s="16" t="s">
        <v>3</v>
      </c>
      <c r="H4" s="15" t="s">
        <v>4</v>
      </c>
      <c r="I4" s="16" t="s">
        <v>3</v>
      </c>
      <c r="J4" s="15" t="s">
        <v>4</v>
      </c>
    </row>
    <row r="5" spans="1:26" x14ac:dyDescent="0.4">
      <c r="A5" s="7" t="s">
        <v>708</v>
      </c>
      <c r="B5" s="141">
        <v>-79700</v>
      </c>
      <c r="C5" s="17"/>
      <c r="D5" s="32"/>
      <c r="E5" s="44"/>
      <c r="F5" s="47"/>
      <c r="G5" s="34"/>
      <c r="H5" s="33"/>
      <c r="I5" s="145">
        <v>-79700</v>
      </c>
      <c r="J5" s="35"/>
    </row>
    <row r="6" spans="1:26" x14ac:dyDescent="0.4">
      <c r="A6" s="8" t="s">
        <v>709</v>
      </c>
      <c r="B6" s="142">
        <v>324</v>
      </c>
      <c r="C6" s="18"/>
      <c r="D6" s="27"/>
      <c r="E6" s="42"/>
      <c r="F6" s="48"/>
      <c r="G6" s="27"/>
      <c r="H6" s="18"/>
      <c r="I6" s="101">
        <v>324</v>
      </c>
      <c r="J6" s="18"/>
    </row>
    <row r="7" spans="1:26" x14ac:dyDescent="0.4">
      <c r="A7" s="3" t="s">
        <v>710</v>
      </c>
      <c r="B7" s="143">
        <v>1540</v>
      </c>
      <c r="C7" s="18"/>
      <c r="D7" s="26"/>
      <c r="E7" s="42"/>
      <c r="F7" s="49"/>
      <c r="G7" s="27"/>
      <c r="H7" s="18"/>
      <c r="I7" s="143">
        <v>1540</v>
      </c>
      <c r="J7" s="36"/>
    </row>
    <row r="8" spans="1:26" x14ac:dyDescent="0.4">
      <c r="A8" s="3" t="s">
        <v>711</v>
      </c>
      <c r="B8" s="101">
        <v>-1924588</v>
      </c>
      <c r="C8" s="18"/>
      <c r="D8" s="26"/>
      <c r="E8" s="42"/>
      <c r="F8" s="49"/>
      <c r="G8" s="27"/>
      <c r="H8" s="18"/>
      <c r="I8" s="144">
        <v>-1924588</v>
      </c>
      <c r="J8" s="36"/>
    </row>
    <row r="9" spans="1:26" x14ac:dyDescent="0.4">
      <c r="A9" s="3"/>
      <c r="B9" s="101"/>
      <c r="C9" s="18"/>
      <c r="D9" s="26"/>
      <c r="E9" s="42"/>
      <c r="F9" s="49"/>
      <c r="G9" s="27"/>
      <c r="H9" s="18"/>
      <c r="I9" s="144"/>
      <c r="J9" s="36"/>
    </row>
    <row r="10" spans="1:26" x14ac:dyDescent="0.4">
      <c r="A10" s="3"/>
      <c r="B10" s="101"/>
      <c r="C10" s="18"/>
      <c r="D10" s="26"/>
      <c r="E10" s="42"/>
      <c r="F10" s="49"/>
      <c r="G10" s="27"/>
      <c r="H10" s="18"/>
      <c r="I10" s="144"/>
      <c r="J10" s="36"/>
    </row>
    <row r="11" spans="1:26" x14ac:dyDescent="0.4">
      <c r="A11" s="3"/>
      <c r="B11" s="101"/>
      <c r="C11" s="18"/>
      <c r="D11" s="26"/>
      <c r="E11" s="42"/>
      <c r="F11" s="49"/>
      <c r="G11" s="27"/>
      <c r="H11" s="18"/>
      <c r="I11" s="144"/>
      <c r="J11" s="36"/>
    </row>
    <row r="12" spans="1:26" x14ac:dyDescent="0.4">
      <c r="A12" s="3"/>
      <c r="B12" s="101"/>
      <c r="C12" s="18"/>
      <c r="D12" s="26"/>
      <c r="E12" s="42"/>
      <c r="F12" s="49"/>
      <c r="G12" s="27"/>
      <c r="H12" s="18"/>
      <c r="I12" s="144"/>
      <c r="J12" s="36"/>
    </row>
    <row r="13" spans="1:26" x14ac:dyDescent="0.4">
      <c r="A13" s="3" t="s">
        <v>717</v>
      </c>
      <c r="B13" s="101"/>
      <c r="C13" s="18">
        <v>1000</v>
      </c>
      <c r="D13" s="26"/>
      <c r="E13" s="42"/>
      <c r="F13" s="49"/>
      <c r="G13" s="27"/>
      <c r="H13" s="18"/>
      <c r="I13" s="144"/>
      <c r="J13" s="36">
        <v>1000</v>
      </c>
    </row>
    <row r="14" spans="1:26" x14ac:dyDescent="0.4">
      <c r="A14" s="3" t="s">
        <v>717</v>
      </c>
      <c r="B14" s="101">
        <v>5000</v>
      </c>
      <c r="C14" s="18">
        <v>4000</v>
      </c>
      <c r="D14" s="26"/>
      <c r="E14" s="42"/>
      <c r="F14" s="49"/>
      <c r="G14" s="27"/>
      <c r="H14" s="18"/>
      <c r="I14" s="144">
        <v>5000</v>
      </c>
      <c r="J14" s="36">
        <v>4000</v>
      </c>
    </row>
    <row r="15" spans="1:26" x14ac:dyDescent="0.4">
      <c r="A15" s="3" t="s">
        <v>720</v>
      </c>
      <c r="B15" s="101">
        <v>5400</v>
      </c>
      <c r="C15" s="18">
        <v>0</v>
      </c>
      <c r="D15" s="26"/>
      <c r="E15" s="42"/>
      <c r="F15" s="49"/>
      <c r="G15" s="27"/>
      <c r="H15" s="18"/>
      <c r="I15" s="144">
        <v>5400</v>
      </c>
      <c r="J15" s="36">
        <v>0</v>
      </c>
    </row>
    <row r="16" spans="1:26" x14ac:dyDescent="0.4">
      <c r="A16" s="3" t="s">
        <v>720</v>
      </c>
      <c r="B16" s="101">
        <v>0</v>
      </c>
      <c r="C16" s="18">
        <v>5400</v>
      </c>
      <c r="D16" s="26"/>
      <c r="E16" s="42"/>
      <c r="F16" s="49"/>
      <c r="G16" s="27"/>
      <c r="H16" s="18"/>
      <c r="I16" s="144">
        <v>0</v>
      </c>
      <c r="J16" s="36">
        <v>5400</v>
      </c>
    </row>
    <row r="17" spans="1:11" x14ac:dyDescent="0.4">
      <c r="A17" s="3"/>
      <c r="B17" s="101"/>
      <c r="C17" s="18"/>
      <c r="D17" s="26"/>
      <c r="E17" s="42"/>
      <c r="F17" s="49"/>
      <c r="G17" s="27"/>
      <c r="H17" s="18"/>
      <c r="I17" s="144"/>
      <c r="J17" s="36"/>
    </row>
    <row r="18" spans="1:11" x14ac:dyDescent="0.4">
      <c r="A18" s="3" t="s">
        <v>712</v>
      </c>
      <c r="B18" s="101">
        <v>1000</v>
      </c>
      <c r="C18" s="18">
        <v>1000</v>
      </c>
      <c r="D18" s="26"/>
      <c r="E18" s="42"/>
      <c r="F18" s="49"/>
      <c r="G18" s="27"/>
      <c r="H18" s="18"/>
      <c r="I18" s="144">
        <v>1000</v>
      </c>
      <c r="J18" s="36">
        <v>1000</v>
      </c>
    </row>
    <row r="19" spans="1:11" x14ac:dyDescent="0.4">
      <c r="A19" s="3" t="s">
        <v>707</v>
      </c>
      <c r="B19" s="101">
        <v>1000</v>
      </c>
      <c r="C19" s="18">
        <v>1000</v>
      </c>
      <c r="D19" s="26"/>
      <c r="E19" s="42"/>
      <c r="F19" s="49"/>
      <c r="G19" s="27"/>
      <c r="H19" s="18"/>
      <c r="I19" s="144">
        <v>1000</v>
      </c>
      <c r="J19" s="36">
        <v>1000</v>
      </c>
    </row>
    <row r="20" spans="1:11" x14ac:dyDescent="0.4">
      <c r="A20" s="3"/>
      <c r="B20" s="101"/>
      <c r="C20" s="18"/>
      <c r="D20" s="26"/>
      <c r="E20" s="42"/>
      <c r="F20" s="49"/>
      <c r="G20" s="27"/>
      <c r="H20" s="18"/>
      <c r="I20" s="144"/>
      <c r="J20" s="36"/>
    </row>
    <row r="21" spans="1:11" x14ac:dyDescent="0.4">
      <c r="A21" s="3"/>
      <c r="B21" s="101"/>
      <c r="C21" s="18"/>
      <c r="D21" s="26"/>
      <c r="E21" s="42"/>
      <c r="F21" s="49"/>
      <c r="G21" s="27"/>
      <c r="H21" s="18"/>
      <c r="I21" s="144"/>
      <c r="J21" s="36"/>
    </row>
    <row r="22" spans="1:11" x14ac:dyDescent="0.4">
      <c r="A22" s="3"/>
      <c r="B22" s="101"/>
      <c r="C22" s="18"/>
      <c r="D22" s="26"/>
      <c r="E22" s="42"/>
      <c r="F22" s="49"/>
      <c r="G22" s="27"/>
      <c r="H22" s="18"/>
      <c r="I22" s="144"/>
      <c r="J22" s="36"/>
    </row>
    <row r="23" spans="1:11" x14ac:dyDescent="0.4">
      <c r="A23" s="3" t="s">
        <v>718</v>
      </c>
      <c r="B23" s="101">
        <v>10000</v>
      </c>
      <c r="C23" s="18">
        <v>10000</v>
      </c>
      <c r="D23" s="26"/>
      <c r="E23" s="42"/>
      <c r="F23" s="49"/>
      <c r="G23" s="27"/>
      <c r="H23" s="18"/>
      <c r="I23" s="144">
        <v>10000</v>
      </c>
      <c r="J23" s="36">
        <v>10000</v>
      </c>
    </row>
    <row r="24" spans="1:11" x14ac:dyDescent="0.4">
      <c r="A24" s="3"/>
      <c r="B24" s="101"/>
      <c r="C24" s="18"/>
      <c r="D24" s="26"/>
      <c r="E24" s="42"/>
      <c r="F24" s="49"/>
      <c r="G24" s="27"/>
      <c r="H24" s="18"/>
      <c r="I24" s="144"/>
      <c r="J24" s="36"/>
    </row>
    <row r="25" spans="1:11" x14ac:dyDescent="0.4">
      <c r="A25" s="3" t="s">
        <v>713</v>
      </c>
      <c r="B25" s="101">
        <v>3840</v>
      </c>
      <c r="C25" s="18">
        <v>3840</v>
      </c>
      <c r="D25" s="26"/>
      <c r="E25" s="42"/>
      <c r="F25" s="49"/>
      <c r="G25" s="27"/>
      <c r="H25" s="18"/>
      <c r="I25" s="144">
        <v>3840</v>
      </c>
      <c r="J25" s="36">
        <v>3840</v>
      </c>
    </row>
    <row r="26" spans="1:11" x14ac:dyDescent="0.4">
      <c r="A26" s="3" t="s">
        <v>70</v>
      </c>
      <c r="B26" s="101"/>
      <c r="C26" s="18"/>
      <c r="D26" s="26"/>
      <c r="E26" s="42"/>
      <c r="F26" s="49"/>
      <c r="G26" s="27"/>
      <c r="H26" s="18"/>
      <c r="I26" s="144"/>
      <c r="J26" s="36"/>
    </row>
    <row r="27" spans="1:11" x14ac:dyDescent="0.4">
      <c r="A27" s="8" t="s">
        <v>33</v>
      </c>
      <c r="B27" s="101"/>
      <c r="C27" s="19"/>
      <c r="D27" s="26"/>
      <c r="E27" s="43"/>
      <c r="F27" s="48"/>
      <c r="G27" s="26"/>
      <c r="H27" s="37"/>
      <c r="I27" s="144"/>
      <c r="J27" s="36"/>
    </row>
    <row r="28" spans="1:11" x14ac:dyDescent="0.4">
      <c r="A28" s="8" t="s">
        <v>31</v>
      </c>
      <c r="B28" s="101"/>
      <c r="C28" s="19"/>
      <c r="D28" s="30"/>
      <c r="E28" s="43"/>
      <c r="F28" s="48"/>
      <c r="G28" s="26"/>
      <c r="H28" s="37"/>
      <c r="I28" s="144"/>
      <c r="J28" s="37"/>
    </row>
    <row r="29" spans="1:11" x14ac:dyDescent="0.4">
      <c r="A29" s="8" t="s">
        <v>30</v>
      </c>
      <c r="B29" s="101"/>
      <c r="C29" s="19"/>
      <c r="D29" s="30"/>
      <c r="E29" s="43"/>
      <c r="F29" s="48"/>
      <c r="G29" s="26"/>
      <c r="H29" s="37"/>
      <c r="I29" s="144"/>
      <c r="J29" s="37"/>
    </row>
    <row r="30" spans="1:11" x14ac:dyDescent="0.4">
      <c r="A30" s="8" t="s">
        <v>32</v>
      </c>
      <c r="B30" s="101"/>
      <c r="C30" s="19"/>
      <c r="D30" s="30"/>
      <c r="E30" s="146"/>
      <c r="F30" s="48"/>
      <c r="G30" s="26"/>
      <c r="H30" s="37"/>
      <c r="I30" s="98"/>
      <c r="J30" s="37"/>
      <c r="K30" t="s">
        <v>60</v>
      </c>
    </row>
    <row r="31" spans="1:11" x14ac:dyDescent="0.4">
      <c r="A31" s="9" t="s">
        <v>8</v>
      </c>
      <c r="B31" s="144"/>
      <c r="C31" s="20"/>
      <c r="D31" s="30"/>
      <c r="E31" s="43"/>
      <c r="F31" s="48"/>
      <c r="G31" s="26"/>
      <c r="H31" s="37"/>
      <c r="I31" s="143"/>
      <c r="J31" s="37"/>
    </row>
    <row r="32" spans="1:11" x14ac:dyDescent="0.4">
      <c r="A32" s="3" t="s">
        <v>724</v>
      </c>
      <c r="B32" s="144">
        <v>2000000</v>
      </c>
      <c r="C32" s="18">
        <v>200000</v>
      </c>
      <c r="D32" s="27"/>
      <c r="E32" s="43"/>
      <c r="F32" s="48"/>
      <c r="G32" s="29"/>
      <c r="H32" s="37"/>
      <c r="I32" s="143">
        <v>2000000</v>
      </c>
      <c r="J32" s="20">
        <v>200000</v>
      </c>
    </row>
    <row r="33" spans="1:11" x14ac:dyDescent="0.4">
      <c r="A33" s="8" t="s">
        <v>725</v>
      </c>
      <c r="B33" s="144">
        <v>20000</v>
      </c>
      <c r="C33" s="19">
        <v>10000</v>
      </c>
      <c r="D33" s="26"/>
      <c r="E33" s="43"/>
      <c r="F33" s="48"/>
      <c r="G33" s="26"/>
      <c r="H33" s="37"/>
      <c r="I33" s="101">
        <v>20000</v>
      </c>
      <c r="J33" s="18">
        <v>10000</v>
      </c>
    </row>
    <row r="34" spans="1:11" x14ac:dyDescent="0.4">
      <c r="A34" s="9" t="s">
        <v>10</v>
      </c>
      <c r="B34" s="143"/>
      <c r="C34" s="20"/>
      <c r="D34" s="26"/>
      <c r="E34" s="43"/>
      <c r="F34" s="48"/>
      <c r="G34" s="26"/>
      <c r="H34" s="36"/>
      <c r="I34" s="143"/>
      <c r="J34" s="19"/>
    </row>
    <row r="35" spans="1:11" x14ac:dyDescent="0.4">
      <c r="A35" s="9" t="s">
        <v>11</v>
      </c>
      <c r="B35" s="87"/>
      <c r="C35" s="20"/>
      <c r="D35" s="89"/>
      <c r="E35" s="90"/>
      <c r="F35" s="48"/>
      <c r="G35" s="26"/>
      <c r="H35" s="20"/>
      <c r="I35" s="93"/>
      <c r="J35" s="20"/>
      <c r="K35" s="91" t="s">
        <v>53</v>
      </c>
    </row>
    <row r="36" spans="1:11" x14ac:dyDescent="0.4">
      <c r="A36" s="9" t="s">
        <v>25</v>
      </c>
      <c r="B36" s="143"/>
      <c r="C36" s="20"/>
      <c r="D36" s="30"/>
      <c r="E36" s="43"/>
      <c r="F36" s="48"/>
      <c r="G36" s="26"/>
      <c r="H36" s="18"/>
      <c r="I36" s="143"/>
      <c r="J36" s="18"/>
    </row>
    <row r="37" spans="1:11" ht="19.5" thickBot="1" x14ac:dyDescent="0.45">
      <c r="A37" s="79" t="s">
        <v>726</v>
      </c>
      <c r="B37" s="246"/>
      <c r="C37" s="247">
        <v>200000</v>
      </c>
      <c r="D37" s="28"/>
      <c r="E37" s="244"/>
      <c r="F37" s="54"/>
      <c r="G37" s="28"/>
      <c r="H37" s="74"/>
      <c r="I37" s="246"/>
      <c r="J37" s="248">
        <v>200000</v>
      </c>
      <c r="K37" s="10" t="s">
        <v>39</v>
      </c>
    </row>
    <row r="38" spans="1:11" ht="19.5" thickTop="1" x14ac:dyDescent="0.4">
      <c r="A38" s="3" t="s">
        <v>721</v>
      </c>
      <c r="B38" s="30">
        <v>9000</v>
      </c>
      <c r="C38" s="135">
        <v>9000</v>
      </c>
      <c r="D38" s="30"/>
      <c r="E38" s="42"/>
      <c r="F38" s="49"/>
      <c r="G38" s="27"/>
      <c r="H38" s="18"/>
      <c r="I38" s="30">
        <v>9000</v>
      </c>
      <c r="J38" s="139">
        <v>9000</v>
      </c>
      <c r="K38" t="s">
        <v>395</v>
      </c>
    </row>
    <row r="39" spans="1:11" x14ac:dyDescent="0.4">
      <c r="A39" s="3" t="s">
        <v>722</v>
      </c>
      <c r="B39" s="30">
        <v>2000000</v>
      </c>
      <c r="C39" s="135">
        <v>2000000</v>
      </c>
      <c r="D39" s="27"/>
      <c r="E39" s="42"/>
      <c r="F39" s="49"/>
      <c r="G39" s="27"/>
      <c r="H39" s="18"/>
      <c r="I39" s="27">
        <v>2000000</v>
      </c>
      <c r="J39" s="140">
        <v>2000000</v>
      </c>
    </row>
    <row r="40" spans="1:11" x14ac:dyDescent="0.4">
      <c r="A40" s="3" t="s">
        <v>723</v>
      </c>
      <c r="B40" s="30">
        <v>100</v>
      </c>
      <c r="C40" s="135">
        <v>100</v>
      </c>
      <c r="D40" s="27"/>
      <c r="E40" s="42"/>
      <c r="F40" s="49"/>
      <c r="G40" s="27"/>
      <c r="H40" s="18"/>
      <c r="I40" s="27">
        <v>100</v>
      </c>
      <c r="J40" s="140">
        <v>100</v>
      </c>
    </row>
    <row r="41" spans="1:11" x14ac:dyDescent="0.4">
      <c r="A41" s="3" t="s">
        <v>62</v>
      </c>
      <c r="B41" s="30"/>
      <c r="C41" s="135"/>
      <c r="D41" s="27"/>
      <c r="E41" s="42"/>
      <c r="F41" s="49"/>
      <c r="G41" s="27"/>
      <c r="H41" s="18"/>
      <c r="I41" s="27"/>
      <c r="J41" s="140"/>
      <c r="K41" t="s">
        <v>209</v>
      </c>
    </row>
    <row r="42" spans="1:11" x14ac:dyDescent="0.4">
      <c r="A42" s="8" t="s">
        <v>34</v>
      </c>
      <c r="B42" s="26"/>
      <c r="C42" s="136"/>
      <c r="D42" s="27"/>
      <c r="E42" s="43"/>
      <c r="F42" s="48"/>
      <c r="G42" s="29"/>
      <c r="H42" s="18"/>
      <c r="I42" s="29"/>
      <c r="J42" s="140"/>
      <c r="K42" t="s">
        <v>210</v>
      </c>
    </row>
    <row r="43" spans="1:11" x14ac:dyDescent="0.4">
      <c r="A43" s="8" t="s">
        <v>35</v>
      </c>
      <c r="B43" s="26"/>
      <c r="C43" s="136"/>
      <c r="D43" s="27"/>
      <c r="E43" s="43"/>
      <c r="F43" s="48"/>
      <c r="G43" s="29"/>
      <c r="H43" s="18"/>
      <c r="I43" s="29"/>
      <c r="J43" s="140"/>
      <c r="K43" t="s">
        <v>355</v>
      </c>
    </row>
    <row r="44" spans="1:11" x14ac:dyDescent="0.4">
      <c r="A44" s="8" t="s">
        <v>36</v>
      </c>
      <c r="B44" s="26"/>
      <c r="C44" s="136"/>
      <c r="D44" s="27"/>
      <c r="E44" s="43"/>
      <c r="F44" s="48"/>
      <c r="G44" s="29"/>
      <c r="H44" s="18"/>
      <c r="I44" s="29"/>
      <c r="J44" s="140"/>
      <c r="K44" t="s">
        <v>356</v>
      </c>
    </row>
    <row r="45" spans="1:11" x14ac:dyDescent="0.4">
      <c r="A45" s="8"/>
      <c r="B45" s="26"/>
      <c r="C45" s="136"/>
      <c r="D45" s="27"/>
      <c r="E45" s="43"/>
      <c r="F45" s="48"/>
      <c r="G45" s="29"/>
      <c r="H45" s="18"/>
      <c r="I45" s="29"/>
      <c r="J45" s="140"/>
    </row>
    <row r="46" spans="1:11" x14ac:dyDescent="0.4">
      <c r="A46" s="8"/>
      <c r="B46" s="26"/>
      <c r="C46" s="136"/>
      <c r="D46" s="27"/>
      <c r="E46" s="43"/>
      <c r="F46" s="48"/>
      <c r="G46" s="29"/>
      <c r="H46" s="18"/>
      <c r="I46" s="29"/>
      <c r="J46" s="140"/>
    </row>
    <row r="47" spans="1:11" x14ac:dyDescent="0.4">
      <c r="A47" s="8"/>
      <c r="B47" s="26"/>
      <c r="C47" s="136"/>
      <c r="D47" s="27"/>
      <c r="E47" s="43"/>
      <c r="F47" s="48"/>
      <c r="G47" s="29"/>
      <c r="H47" s="18"/>
      <c r="I47" s="29"/>
      <c r="J47" s="140"/>
    </row>
    <row r="48" spans="1:11" x14ac:dyDescent="0.4">
      <c r="A48" s="8" t="s">
        <v>719</v>
      </c>
      <c r="B48" s="26">
        <v>10000</v>
      </c>
      <c r="C48" s="136">
        <v>10000</v>
      </c>
      <c r="D48" s="27"/>
      <c r="E48" s="43"/>
      <c r="F48" s="48"/>
      <c r="G48" s="29"/>
      <c r="H48" s="18"/>
      <c r="I48" s="29">
        <v>10000</v>
      </c>
      <c r="J48" s="140">
        <v>10000</v>
      </c>
    </row>
    <row r="49" spans="1:23" x14ac:dyDescent="0.4">
      <c r="A49" s="8"/>
      <c r="B49" s="26"/>
      <c r="C49" s="136"/>
      <c r="D49" s="27"/>
      <c r="E49" s="43"/>
      <c r="F49" s="48"/>
      <c r="G49" s="29"/>
      <c r="H49" s="18"/>
      <c r="I49" s="29"/>
      <c r="J49" s="140"/>
    </row>
    <row r="50" spans="1:23" x14ac:dyDescent="0.4">
      <c r="A50" s="8" t="s">
        <v>716</v>
      </c>
      <c r="B50" s="26">
        <v>1000</v>
      </c>
      <c r="C50" s="136">
        <v>1000</v>
      </c>
      <c r="D50" s="27"/>
      <c r="E50" s="43"/>
      <c r="F50" s="48"/>
      <c r="G50" s="29"/>
      <c r="H50" s="18"/>
      <c r="I50" s="29">
        <v>1000</v>
      </c>
      <c r="J50" s="140">
        <v>1000</v>
      </c>
    </row>
    <row r="51" spans="1:23" x14ac:dyDescent="0.4">
      <c r="A51" s="8" t="s">
        <v>714</v>
      </c>
      <c r="B51" s="26">
        <v>0</v>
      </c>
      <c r="C51" s="136">
        <v>10000</v>
      </c>
      <c r="D51" s="27"/>
      <c r="E51" s="43"/>
      <c r="F51" s="48"/>
      <c r="G51" s="29"/>
      <c r="H51" s="18"/>
      <c r="I51" s="29">
        <v>0</v>
      </c>
      <c r="J51" s="140">
        <v>10000</v>
      </c>
    </row>
    <row r="52" spans="1:23" x14ac:dyDescent="0.4">
      <c r="A52" s="8" t="s">
        <v>715</v>
      </c>
      <c r="B52" s="26">
        <v>10000</v>
      </c>
      <c r="C52" s="136">
        <v>0</v>
      </c>
      <c r="D52" s="27"/>
      <c r="E52" s="43"/>
      <c r="F52" s="48"/>
      <c r="G52" s="29"/>
      <c r="H52" s="18"/>
      <c r="I52" s="29">
        <v>10000</v>
      </c>
      <c r="J52" s="140">
        <v>0</v>
      </c>
      <c r="K52" t="s">
        <v>449</v>
      </c>
    </row>
    <row r="53" spans="1:23" x14ac:dyDescent="0.4">
      <c r="A53" s="8" t="s">
        <v>38</v>
      </c>
      <c r="B53" s="26"/>
      <c r="C53" s="136"/>
      <c r="D53" s="101"/>
      <c r="E53" s="100"/>
      <c r="F53" s="48"/>
      <c r="G53" s="29"/>
      <c r="H53" s="18"/>
      <c r="I53" s="29"/>
      <c r="J53" s="99"/>
      <c r="K53" t="s">
        <v>446</v>
      </c>
      <c r="S53" t="s">
        <v>59</v>
      </c>
    </row>
    <row r="54" spans="1:23" x14ac:dyDescent="0.4">
      <c r="A54" s="9" t="s">
        <v>12</v>
      </c>
      <c r="B54" s="26"/>
      <c r="C54" s="137"/>
      <c r="D54" s="27"/>
      <c r="E54" s="62"/>
      <c r="F54" s="48"/>
      <c r="G54" s="29"/>
      <c r="H54" s="20"/>
      <c r="I54" s="29"/>
      <c r="J54" s="149"/>
      <c r="K54" t="s">
        <v>401</v>
      </c>
      <c r="S54" t="s">
        <v>47</v>
      </c>
      <c r="U54" s="148"/>
    </row>
    <row r="55" spans="1:23" x14ac:dyDescent="0.4">
      <c r="A55" s="9"/>
      <c r="B55" s="26"/>
      <c r="C55" s="137"/>
      <c r="D55" s="26"/>
      <c r="E55" s="245"/>
      <c r="F55" s="49"/>
      <c r="G55" s="26"/>
      <c r="H55" s="18"/>
      <c r="I55" s="29"/>
      <c r="J55" s="150"/>
      <c r="K55" s="160" t="s">
        <v>393</v>
      </c>
      <c r="S55" t="s">
        <v>51</v>
      </c>
      <c r="U55" s="148"/>
    </row>
    <row r="56" spans="1:23" ht="19.5" thickBot="1" x14ac:dyDescent="0.45">
      <c r="A56" s="71" t="s">
        <v>13</v>
      </c>
      <c r="B56" s="72"/>
      <c r="C56" s="138"/>
      <c r="D56" s="72"/>
      <c r="E56" s="75"/>
      <c r="F56" s="76"/>
      <c r="G56" s="72"/>
      <c r="H56" s="74"/>
      <c r="I56" s="72"/>
      <c r="J56" s="138"/>
      <c r="K56" t="s">
        <v>454</v>
      </c>
      <c r="M56" t="s">
        <v>3</v>
      </c>
      <c r="N56" t="s">
        <v>4</v>
      </c>
      <c r="S56" t="s">
        <v>389</v>
      </c>
    </row>
    <row r="57" spans="1:23" ht="19.5" thickTop="1" x14ac:dyDescent="0.4">
      <c r="A57" s="3" t="s">
        <v>403</v>
      </c>
      <c r="B57" s="27"/>
      <c r="C57" s="126">
        <f>L57+L58-L61</f>
        <v>4600</v>
      </c>
      <c r="D57" s="27"/>
      <c r="E57" s="42"/>
      <c r="F57" s="49"/>
      <c r="G57" s="27"/>
      <c r="H57" s="18"/>
      <c r="I57" s="27"/>
      <c r="J57" s="126">
        <f>L57+L58+L59-L61</f>
        <v>4600</v>
      </c>
      <c r="K57" t="s">
        <v>392</v>
      </c>
      <c r="L57">
        <v>0</v>
      </c>
      <c r="M57" t="s">
        <v>400</v>
      </c>
      <c r="N57" t="s">
        <v>392</v>
      </c>
      <c r="S57" s="160" t="s">
        <v>393</v>
      </c>
    </row>
    <row r="58" spans="1:23" x14ac:dyDescent="0.4">
      <c r="A58" s="11"/>
      <c r="B58" s="27"/>
      <c r="C58" s="126"/>
      <c r="D58" s="30"/>
      <c r="E58" s="42"/>
      <c r="F58" s="49"/>
      <c r="G58" s="30"/>
      <c r="H58" s="39"/>
      <c r="I58" s="27"/>
      <c r="J58" s="127"/>
      <c r="K58" t="s">
        <v>399</v>
      </c>
      <c r="L58">
        <v>0</v>
      </c>
      <c r="M58" s="258" t="s">
        <v>447</v>
      </c>
      <c r="N58" t="s">
        <v>392</v>
      </c>
      <c r="O58" t="s">
        <v>396</v>
      </c>
      <c r="S58" t="s">
        <v>66</v>
      </c>
    </row>
    <row r="59" spans="1:23" ht="25.5" x14ac:dyDescent="0.4">
      <c r="A59" s="9"/>
      <c r="B59" s="27"/>
      <c r="C59" s="126"/>
      <c r="D59" s="26"/>
      <c r="E59" s="42"/>
      <c r="F59" s="49"/>
      <c r="G59" s="26"/>
      <c r="H59" s="36"/>
      <c r="I59" s="29"/>
      <c r="J59" s="128"/>
      <c r="K59" t="s">
        <v>448</v>
      </c>
      <c r="S59" s="221"/>
    </row>
    <row r="60" spans="1:23" ht="25.5" x14ac:dyDescent="0.4">
      <c r="A60" s="9"/>
      <c r="B60" s="27"/>
      <c r="C60" s="126"/>
      <c r="D60" s="26"/>
      <c r="E60" s="42"/>
      <c r="F60" s="49"/>
      <c r="G60" s="26"/>
      <c r="H60" s="36"/>
      <c r="I60" s="29"/>
      <c r="J60" s="128"/>
      <c r="S60" s="221"/>
    </row>
    <row r="61" spans="1:23" ht="25.5" x14ac:dyDescent="0.4">
      <c r="A61" s="9"/>
      <c r="B61" s="27"/>
      <c r="C61" s="126"/>
      <c r="D61" s="26"/>
      <c r="E61" s="42"/>
      <c r="F61" s="49"/>
      <c r="G61" s="26"/>
      <c r="H61" s="36"/>
      <c r="I61" s="29"/>
      <c r="J61" s="128"/>
      <c r="K61" t="s">
        <v>398</v>
      </c>
      <c r="L61">
        <v>-4600</v>
      </c>
      <c r="M61" t="s">
        <v>392</v>
      </c>
      <c r="N61" t="s">
        <v>458</v>
      </c>
      <c r="O61" s="160"/>
      <c r="S61" s="221"/>
    </row>
    <row r="62" spans="1:23" x14ac:dyDescent="0.4">
      <c r="A62" s="9"/>
      <c r="B62" s="27"/>
      <c r="C62" s="126"/>
      <c r="D62" s="26"/>
      <c r="E62" s="42"/>
      <c r="F62" s="49"/>
      <c r="G62" s="26"/>
      <c r="H62" s="36"/>
      <c r="I62" s="29"/>
      <c r="J62" s="128"/>
      <c r="K62" s="161" t="s">
        <v>397</v>
      </c>
      <c r="O62" s="161"/>
      <c r="S62" t="s">
        <v>340</v>
      </c>
      <c r="T62" t="s">
        <v>343</v>
      </c>
    </row>
    <row r="63" spans="1:23" ht="25.5" x14ac:dyDescent="0.4">
      <c r="A63" s="9"/>
      <c r="B63" s="27"/>
      <c r="C63" s="126"/>
      <c r="D63" s="26"/>
      <c r="E63" s="42"/>
      <c r="F63" s="49"/>
      <c r="G63" s="26"/>
      <c r="H63" s="36"/>
      <c r="I63" s="29"/>
      <c r="J63" s="128"/>
      <c r="M63" s="159" t="s">
        <v>394</v>
      </c>
      <c r="S63" s="221" t="s">
        <v>274</v>
      </c>
      <c r="U63" t="s">
        <v>280</v>
      </c>
      <c r="W63" t="s">
        <v>342</v>
      </c>
    </row>
    <row r="64" spans="1:23" ht="19.5" thickBot="1" x14ac:dyDescent="0.45">
      <c r="A64" s="9" t="s">
        <v>404</v>
      </c>
      <c r="B64" s="27"/>
      <c r="C64" s="126"/>
      <c r="D64" s="26"/>
      <c r="E64" s="42"/>
      <c r="F64" s="49">
        <v>-191088</v>
      </c>
      <c r="G64" s="26"/>
      <c r="H64" s="36"/>
      <c r="I64" s="29"/>
      <c r="J64" s="128"/>
      <c r="K64" s="161" t="s">
        <v>402</v>
      </c>
      <c r="W64" t="s">
        <v>341</v>
      </c>
    </row>
    <row r="65" spans="1:23" ht="19.5" thickBot="1" x14ac:dyDescent="0.45">
      <c r="A65" s="71"/>
      <c r="B65" s="72"/>
      <c r="C65" s="130"/>
      <c r="D65" s="72"/>
      <c r="E65" s="73"/>
      <c r="F65" s="54"/>
      <c r="G65" s="72"/>
      <c r="H65" s="78"/>
      <c r="I65" s="72"/>
      <c r="J65" s="129"/>
      <c r="K65" t="s">
        <v>398</v>
      </c>
      <c r="R65" s="216" t="s">
        <v>0</v>
      </c>
      <c r="S65" s="200" t="s">
        <v>269</v>
      </c>
      <c r="T65" s="200" t="s">
        <v>270</v>
      </c>
      <c r="U65" s="200" t="s">
        <v>271</v>
      </c>
      <c r="V65" s="200" t="s">
        <v>272</v>
      </c>
      <c r="W65" s="217" t="s">
        <v>273</v>
      </c>
    </row>
    <row r="66" spans="1:23" ht="19.5" thickTop="1" x14ac:dyDescent="0.4">
      <c r="A66" s="11" t="s">
        <v>693</v>
      </c>
      <c r="B66" s="27">
        <v>0</v>
      </c>
      <c r="C66" s="21">
        <v>93264</v>
      </c>
      <c r="D66" s="30"/>
      <c r="E66" s="77"/>
      <c r="F66" s="47" t="s">
        <v>692</v>
      </c>
      <c r="G66" s="30">
        <v>0</v>
      </c>
      <c r="H66" s="38">
        <v>93264</v>
      </c>
      <c r="I66" s="30"/>
      <c r="J66" s="77"/>
      <c r="K66" s="261" t="s">
        <v>450</v>
      </c>
      <c r="L66" s="155" t="s">
        <v>3</v>
      </c>
      <c r="M66" s="155" t="s">
        <v>4</v>
      </c>
      <c r="R66" s="2" t="s">
        <v>692</v>
      </c>
      <c r="S66" s="218">
        <v>34100</v>
      </c>
      <c r="T66" s="218">
        <v>3100</v>
      </c>
      <c r="U66" s="218">
        <v>0</v>
      </c>
      <c r="V66" s="218">
        <v>0</v>
      </c>
      <c r="W66" s="239" t="s">
        <v>382</v>
      </c>
    </row>
    <row r="67" spans="1:23" x14ac:dyDescent="0.4">
      <c r="A67" s="14" t="s">
        <v>695</v>
      </c>
      <c r="B67" s="121">
        <v>11188</v>
      </c>
      <c r="C67" s="18">
        <v>0</v>
      </c>
      <c r="D67" s="92" t="s">
        <v>56</v>
      </c>
      <c r="E67" s="88" t="s">
        <v>55</v>
      </c>
      <c r="F67" s="51" t="s">
        <v>694</v>
      </c>
      <c r="G67" s="121">
        <v>11188</v>
      </c>
      <c r="H67" s="39">
        <v>0</v>
      </c>
      <c r="I67" s="30"/>
      <c r="J67" s="77"/>
      <c r="K67" s="225" t="s">
        <v>398</v>
      </c>
      <c r="L67" s="155" t="s">
        <v>451</v>
      </c>
      <c r="M67" s="155" t="s">
        <v>392</v>
      </c>
      <c r="R67" s="2" t="s">
        <v>692</v>
      </c>
      <c r="S67" s="218">
        <v>55000</v>
      </c>
      <c r="T67" s="218">
        <v>5000</v>
      </c>
      <c r="U67" s="218">
        <v>0</v>
      </c>
      <c r="V67" s="218">
        <v>0</v>
      </c>
      <c r="W67" s="239" t="s">
        <v>383</v>
      </c>
    </row>
    <row r="68" spans="1:23" x14ac:dyDescent="0.4">
      <c r="A68" s="12" t="s">
        <v>697</v>
      </c>
      <c r="B68" s="122">
        <v>30100</v>
      </c>
      <c r="C68" s="19">
        <v>0</v>
      </c>
      <c r="D68" s="57"/>
      <c r="E68" s="42"/>
      <c r="F68" s="49" t="s">
        <v>696</v>
      </c>
      <c r="G68" s="120">
        <v>30100</v>
      </c>
      <c r="H68" s="18">
        <v>0</v>
      </c>
      <c r="I68" s="27"/>
      <c r="J68" s="42"/>
      <c r="K68" s="262" t="s">
        <v>452</v>
      </c>
      <c r="L68" s="155"/>
      <c r="M68" s="155"/>
      <c r="R68" s="2" t="s">
        <v>692</v>
      </c>
      <c r="S68" s="218">
        <v>540</v>
      </c>
      <c r="T68" s="218">
        <v>40</v>
      </c>
      <c r="U68" s="218">
        <v>0</v>
      </c>
      <c r="V68" s="218">
        <v>0</v>
      </c>
      <c r="W68" s="239" t="s">
        <v>727</v>
      </c>
    </row>
    <row r="69" spans="1:23" x14ac:dyDescent="0.4">
      <c r="A69" s="13" t="s">
        <v>699</v>
      </c>
      <c r="B69" s="122">
        <v>200000</v>
      </c>
      <c r="C69" s="19">
        <v>0</v>
      </c>
      <c r="D69" s="58"/>
      <c r="E69" s="40"/>
      <c r="F69" s="50" t="s">
        <v>698</v>
      </c>
      <c r="G69" s="122">
        <v>200000</v>
      </c>
      <c r="H69" s="36">
        <v>0</v>
      </c>
      <c r="I69" s="26"/>
      <c r="J69" s="40"/>
      <c r="K69" s="225" t="s">
        <v>398</v>
      </c>
      <c r="L69" s="155" t="s">
        <v>392</v>
      </c>
      <c r="M69" s="155" t="s">
        <v>419</v>
      </c>
      <c r="R69" s="2" t="s">
        <v>692</v>
      </c>
      <c r="S69" s="218">
        <v>3624</v>
      </c>
      <c r="T69" s="218">
        <v>324</v>
      </c>
      <c r="U69" s="218">
        <v>0</v>
      </c>
      <c r="V69" s="218">
        <v>0</v>
      </c>
      <c r="W69" s="239" t="s">
        <v>728</v>
      </c>
    </row>
    <row r="70" spans="1:23" x14ac:dyDescent="0.4">
      <c r="A70" s="9" t="s">
        <v>701</v>
      </c>
      <c r="B70" s="122">
        <v>10000</v>
      </c>
      <c r="C70" s="19">
        <v>0</v>
      </c>
      <c r="D70" s="58"/>
      <c r="E70" s="40"/>
      <c r="F70" s="50" t="s">
        <v>700</v>
      </c>
      <c r="G70" s="122">
        <v>10000</v>
      </c>
      <c r="H70" s="36">
        <v>0</v>
      </c>
      <c r="I70" s="26"/>
      <c r="J70" s="40"/>
      <c r="K70" s="225" t="s">
        <v>399</v>
      </c>
      <c r="L70" s="155" t="s">
        <v>453</v>
      </c>
      <c r="M70" s="155" t="s">
        <v>392</v>
      </c>
      <c r="R70" s="2" t="s">
        <v>694</v>
      </c>
      <c r="S70" s="218">
        <v>0</v>
      </c>
      <c r="T70" s="218">
        <v>0</v>
      </c>
      <c r="U70" s="218">
        <v>1188</v>
      </c>
      <c r="V70" s="218">
        <v>88</v>
      </c>
      <c r="W70" s="239" t="s">
        <v>378</v>
      </c>
    </row>
    <row r="71" spans="1:23" x14ac:dyDescent="0.4">
      <c r="A71" s="9" t="s">
        <v>28</v>
      </c>
      <c r="B71" s="122">
        <v>50000</v>
      </c>
      <c r="C71" s="19">
        <v>0</v>
      </c>
      <c r="D71" s="57"/>
      <c r="E71" s="40"/>
      <c r="F71" s="50" t="s">
        <v>702</v>
      </c>
      <c r="G71" s="122">
        <v>50000</v>
      </c>
      <c r="H71" s="36">
        <v>0</v>
      </c>
      <c r="I71" s="26"/>
      <c r="J71" s="36"/>
      <c r="R71" s="2" t="s">
        <v>694</v>
      </c>
      <c r="S71" s="218">
        <v>0</v>
      </c>
      <c r="T71" s="218">
        <v>0</v>
      </c>
      <c r="U71" s="218">
        <v>10000</v>
      </c>
      <c r="V71" s="218">
        <v>0</v>
      </c>
      <c r="W71" s="239" t="s">
        <v>727</v>
      </c>
    </row>
    <row r="72" spans="1:23" x14ac:dyDescent="0.4">
      <c r="A72" s="2" t="s">
        <v>704</v>
      </c>
      <c r="B72" s="122">
        <v>10000</v>
      </c>
      <c r="C72" s="19">
        <v>0</v>
      </c>
      <c r="D72" s="57"/>
      <c r="E72" s="40"/>
      <c r="F72" s="50" t="s">
        <v>703</v>
      </c>
      <c r="G72" s="122">
        <v>10000</v>
      </c>
      <c r="H72" s="36">
        <v>0</v>
      </c>
      <c r="I72" s="26"/>
      <c r="J72" s="36"/>
      <c r="R72" s="2" t="s">
        <v>692</v>
      </c>
      <c r="S72" s="218">
        <v>1000</v>
      </c>
      <c r="T72" s="218">
        <v>0</v>
      </c>
      <c r="U72" s="218">
        <v>0</v>
      </c>
      <c r="V72" s="218">
        <v>0</v>
      </c>
      <c r="W72" s="239" t="s">
        <v>728</v>
      </c>
    </row>
    <row r="73" spans="1:23" x14ac:dyDescent="0.4">
      <c r="A73" s="2" t="s">
        <v>705</v>
      </c>
      <c r="B73" s="122">
        <v>20000</v>
      </c>
      <c r="C73" s="19">
        <v>0</v>
      </c>
      <c r="D73" s="57"/>
      <c r="E73" s="40"/>
      <c r="F73" s="50" t="s">
        <v>705</v>
      </c>
      <c r="G73" s="122">
        <v>20000</v>
      </c>
      <c r="H73" s="36">
        <v>0</v>
      </c>
      <c r="I73" s="26"/>
      <c r="J73" s="36"/>
      <c r="R73" s="2"/>
      <c r="S73" s="218"/>
      <c r="T73" s="218"/>
      <c r="U73" s="218"/>
      <c r="V73" s="218"/>
      <c r="W73" s="239"/>
    </row>
    <row r="74" spans="1:23" x14ac:dyDescent="0.4">
      <c r="A74" s="2" t="s">
        <v>706</v>
      </c>
      <c r="B74" s="122">
        <v>156000</v>
      </c>
      <c r="C74" s="19">
        <v>0</v>
      </c>
      <c r="D74" s="57"/>
      <c r="E74" s="40"/>
      <c r="F74" s="50" t="s">
        <v>706</v>
      </c>
      <c r="G74" s="122">
        <v>156000</v>
      </c>
      <c r="H74" s="36">
        <v>0</v>
      </c>
      <c r="I74" s="26"/>
      <c r="J74" s="36"/>
      <c r="R74" s="2"/>
      <c r="S74" s="218"/>
      <c r="T74" s="218"/>
      <c r="U74" s="218"/>
      <c r="V74" s="218"/>
      <c r="W74" s="239"/>
    </row>
    <row r="75" spans="1:23" x14ac:dyDescent="0.4">
      <c r="A75" s="2" t="s">
        <v>42</v>
      </c>
      <c r="B75" s="122">
        <v>4000</v>
      </c>
      <c r="C75" s="19">
        <v>0</v>
      </c>
      <c r="D75" s="57"/>
      <c r="E75" s="40"/>
      <c r="F75" s="50" t="s">
        <v>42</v>
      </c>
      <c r="G75" s="122">
        <v>4000</v>
      </c>
      <c r="H75" s="36">
        <v>0</v>
      </c>
      <c r="I75" s="26"/>
      <c r="J75" s="36"/>
      <c r="R75" s="2"/>
      <c r="S75" s="218"/>
      <c r="T75" s="218"/>
      <c r="U75" s="218"/>
      <c r="V75" s="218"/>
      <c r="W75" s="239"/>
    </row>
    <row r="76" spans="1:23" x14ac:dyDescent="0.4">
      <c r="A76" s="2" t="s">
        <v>692</v>
      </c>
      <c r="B76" s="122">
        <v>0</v>
      </c>
      <c r="C76" s="19">
        <v>1000</v>
      </c>
      <c r="D76" s="57"/>
      <c r="E76" s="40"/>
      <c r="F76" s="50" t="s">
        <v>692</v>
      </c>
      <c r="G76" s="122">
        <v>0</v>
      </c>
      <c r="H76" s="36">
        <v>1000</v>
      </c>
      <c r="I76" s="26"/>
      <c r="J76" s="36"/>
      <c r="R76" s="2"/>
      <c r="S76" s="218"/>
      <c r="T76" s="218"/>
      <c r="U76" s="218"/>
      <c r="V76" s="218"/>
      <c r="W76" s="239"/>
    </row>
    <row r="77" spans="1:23" x14ac:dyDescent="0.4">
      <c r="A77" s="2"/>
      <c r="B77" s="122"/>
      <c r="C77" s="19"/>
      <c r="D77" s="57"/>
      <c r="E77" s="40"/>
      <c r="F77" s="50"/>
      <c r="G77" s="122"/>
      <c r="H77" s="36"/>
      <c r="I77" s="26"/>
      <c r="J77" s="36"/>
      <c r="R77" s="2"/>
      <c r="S77" s="218"/>
      <c r="T77" s="218"/>
      <c r="U77" s="218"/>
      <c r="V77" s="218"/>
      <c r="W77" s="239"/>
    </row>
    <row r="78" spans="1:23" x14ac:dyDescent="0.4">
      <c r="A78" s="2"/>
      <c r="B78" s="122"/>
      <c r="C78" s="19"/>
      <c r="D78" s="57"/>
      <c r="E78" s="40"/>
      <c r="F78" s="50"/>
      <c r="G78" s="122"/>
      <c r="H78" s="36"/>
      <c r="I78" s="26"/>
      <c r="J78" s="36"/>
      <c r="R78" s="2"/>
      <c r="S78" s="218"/>
      <c r="T78" s="218"/>
      <c r="U78" s="218"/>
      <c r="V78" s="218"/>
      <c r="W78" s="239"/>
    </row>
    <row r="79" spans="1:23" x14ac:dyDescent="0.4">
      <c r="A79" s="2"/>
      <c r="B79" s="122"/>
      <c r="C79" s="19"/>
      <c r="D79" s="57"/>
      <c r="E79" s="40"/>
      <c r="F79" s="50"/>
      <c r="G79" s="122"/>
      <c r="H79" s="36"/>
      <c r="I79" s="26"/>
      <c r="J79" s="36"/>
      <c r="K79" s="91" t="s">
        <v>64</v>
      </c>
      <c r="R79" s="2"/>
      <c r="S79" s="218"/>
      <c r="T79" s="218"/>
      <c r="U79" s="218"/>
      <c r="V79" s="218"/>
      <c r="W79" s="239"/>
    </row>
    <row r="80" spans="1:23" x14ac:dyDescent="0.4">
      <c r="A80" s="2"/>
      <c r="B80" s="122"/>
      <c r="C80" s="19"/>
      <c r="D80" s="58"/>
      <c r="E80" s="40"/>
      <c r="F80" s="50"/>
      <c r="G80" s="122"/>
      <c r="H80" s="36"/>
      <c r="I80" s="26"/>
      <c r="J80" s="36"/>
      <c r="K80" s="91" t="s">
        <v>52</v>
      </c>
      <c r="R80" s="2"/>
      <c r="S80" s="218"/>
      <c r="T80" s="218"/>
      <c r="U80" s="218"/>
      <c r="V80" s="218"/>
      <c r="W80" s="239"/>
    </row>
    <row r="81" spans="1:23" x14ac:dyDescent="0.4">
      <c r="A81" s="2"/>
      <c r="B81" s="122"/>
      <c r="C81" s="19"/>
      <c r="D81" s="58"/>
      <c r="E81" s="40"/>
      <c r="F81" s="50"/>
      <c r="G81" s="122"/>
      <c r="H81" s="36"/>
      <c r="I81" s="26"/>
      <c r="J81" s="36"/>
      <c r="K81" s="91" t="s">
        <v>54</v>
      </c>
      <c r="R81" s="2"/>
      <c r="S81" s="218"/>
      <c r="T81" s="218"/>
      <c r="U81" s="218"/>
      <c r="V81" s="218"/>
      <c r="W81" s="239"/>
    </row>
    <row r="82" spans="1:23" x14ac:dyDescent="0.4">
      <c r="A82" s="2"/>
      <c r="B82" s="122"/>
      <c r="C82" s="19"/>
      <c r="D82" s="58"/>
      <c r="E82" s="40"/>
      <c r="F82" s="50"/>
      <c r="G82" s="122"/>
      <c r="H82" s="36"/>
      <c r="I82" s="26"/>
      <c r="J82" s="36"/>
      <c r="R82" s="2"/>
      <c r="S82" s="218"/>
      <c r="T82" s="218"/>
      <c r="U82" s="218"/>
      <c r="V82" s="218"/>
      <c r="W82" s="239"/>
    </row>
    <row r="83" spans="1:23" x14ac:dyDescent="0.4">
      <c r="A83" s="2" t="s">
        <v>57</v>
      </c>
      <c r="B83" s="122"/>
      <c r="C83" s="19"/>
      <c r="D83" s="95" t="s">
        <v>61</v>
      </c>
      <c r="E83" s="40"/>
      <c r="F83" s="50"/>
      <c r="G83" s="151"/>
      <c r="H83" s="36"/>
      <c r="I83" s="26"/>
      <c r="J83" s="36"/>
      <c r="K83" t="s">
        <v>63</v>
      </c>
      <c r="M83" s="148"/>
      <c r="R83" s="2"/>
      <c r="S83" s="218"/>
      <c r="T83" s="218"/>
      <c r="U83" s="218"/>
      <c r="V83" s="218"/>
      <c r="W83" s="239"/>
    </row>
    <row r="84" spans="1:23" x14ac:dyDescent="0.4">
      <c r="A84" s="9" t="s">
        <v>44</v>
      </c>
      <c r="B84" s="122"/>
      <c r="C84" s="19"/>
      <c r="D84" s="70"/>
      <c r="E84" s="66"/>
      <c r="F84" s="50"/>
      <c r="G84" s="151"/>
      <c r="H84" s="36"/>
      <c r="I84" s="26"/>
      <c r="J84" s="36"/>
      <c r="K84" t="s">
        <v>48</v>
      </c>
      <c r="M84" s="148"/>
      <c r="R84" s="2"/>
      <c r="S84" s="218"/>
      <c r="T84" s="218"/>
      <c r="U84" s="218"/>
      <c r="V84" s="218"/>
      <c r="W84" s="239"/>
    </row>
    <row r="85" spans="1:23" x14ac:dyDescent="0.4">
      <c r="A85" s="9" t="s">
        <v>24</v>
      </c>
      <c r="B85" s="122"/>
      <c r="C85" s="20"/>
      <c r="D85" s="27"/>
      <c r="E85" s="68"/>
      <c r="F85" s="52"/>
      <c r="G85" s="152"/>
      <c r="H85" s="39"/>
      <c r="I85" s="30"/>
      <c r="J85" s="39"/>
      <c r="K85" t="s">
        <v>49</v>
      </c>
      <c r="M85" s="148"/>
      <c r="R85" s="2"/>
      <c r="S85" s="218"/>
      <c r="T85" s="218"/>
      <c r="U85" s="218"/>
      <c r="V85" s="218"/>
      <c r="W85" s="239"/>
    </row>
    <row r="86" spans="1:23" x14ac:dyDescent="0.4">
      <c r="A86" s="11" t="s">
        <v>14</v>
      </c>
      <c r="B86" s="122"/>
      <c r="C86" s="18"/>
      <c r="D86" s="26"/>
      <c r="E86" s="60"/>
      <c r="F86" s="53"/>
      <c r="G86" s="151"/>
      <c r="H86" s="36"/>
      <c r="I86" s="26"/>
      <c r="J86" s="36"/>
      <c r="K86" t="s">
        <v>50</v>
      </c>
      <c r="M86" s="148"/>
      <c r="R86" s="2"/>
      <c r="S86" s="218"/>
      <c r="T86" s="218"/>
      <c r="U86" s="218"/>
      <c r="V86" s="218"/>
      <c r="W86" s="239"/>
    </row>
    <row r="87" spans="1:23" x14ac:dyDescent="0.4">
      <c r="A87" s="11" t="s">
        <v>15</v>
      </c>
      <c r="B87" s="124"/>
      <c r="C87" s="22"/>
      <c r="D87" s="30"/>
      <c r="E87" s="153" t="s">
        <v>93</v>
      </c>
      <c r="F87" s="51"/>
      <c r="G87" s="133"/>
      <c r="H87" s="39"/>
      <c r="I87" s="30"/>
      <c r="J87" s="39"/>
      <c r="K87" t="s">
        <v>94</v>
      </c>
      <c r="R87" s="2"/>
      <c r="S87" s="218"/>
      <c r="T87" s="218"/>
      <c r="U87" s="218"/>
      <c r="V87" s="218"/>
      <c r="W87" s="239"/>
    </row>
    <row r="88" spans="1:23" ht="19.5" thickBot="1" x14ac:dyDescent="0.45">
      <c r="A88" s="79"/>
      <c r="B88" s="28">
        <f>SUM(B5:B87)</f>
        <v>2565204</v>
      </c>
      <c r="C88" s="23">
        <f>SUM(C5:C87)</f>
        <v>2565204</v>
      </c>
      <c r="D88" s="72"/>
      <c r="E88" s="75"/>
      <c r="F88" s="76"/>
      <c r="G88" s="125"/>
      <c r="H88" s="74"/>
      <c r="I88" s="72"/>
      <c r="J88" s="74"/>
      <c r="R88" s="2"/>
      <c r="S88" s="218"/>
      <c r="T88" s="218"/>
      <c r="U88" s="218"/>
      <c r="V88" s="218"/>
      <c r="W88" s="239"/>
    </row>
    <row r="89" spans="1:23" ht="19.5" thickTop="1" x14ac:dyDescent="0.4">
      <c r="A89" s="3"/>
      <c r="B89" s="27"/>
      <c r="C89" s="24"/>
      <c r="D89" s="30"/>
      <c r="E89" s="77"/>
      <c r="F89" s="47"/>
      <c r="G89" s="30"/>
      <c r="H89" s="39"/>
      <c r="I89" s="30"/>
      <c r="J89" s="39"/>
      <c r="R89" s="2"/>
      <c r="S89" s="218"/>
      <c r="T89" s="218"/>
      <c r="U89" s="218"/>
      <c r="V89" s="218"/>
      <c r="W89" s="239"/>
    </row>
    <row r="90" spans="1:23" x14ac:dyDescent="0.4">
      <c r="A90" s="9"/>
      <c r="B90" s="29"/>
      <c r="C90" s="20"/>
      <c r="D90" s="27"/>
      <c r="E90" s="42"/>
      <c r="F90" s="49"/>
      <c r="G90" s="27"/>
      <c r="H90" s="18"/>
      <c r="I90" s="27"/>
      <c r="J90" s="18"/>
      <c r="R90" s="2"/>
      <c r="S90" s="218"/>
      <c r="T90" s="218"/>
      <c r="U90" s="218"/>
      <c r="V90" s="218"/>
      <c r="W90" s="239"/>
    </row>
    <row r="91" spans="1:23" x14ac:dyDescent="0.4">
      <c r="A91" s="9" t="s">
        <v>16</v>
      </c>
      <c r="B91" s="29"/>
      <c r="C91" s="20"/>
      <c r="D91" s="59"/>
      <c r="E91" s="40"/>
      <c r="F91" s="50"/>
      <c r="G91" s="26"/>
      <c r="H91" s="36"/>
      <c r="I91" s="59"/>
      <c r="J91" s="40"/>
      <c r="K91" s="2"/>
      <c r="R91" s="2"/>
      <c r="S91" s="218"/>
      <c r="T91" s="218"/>
      <c r="U91" s="218"/>
      <c r="V91" s="218"/>
      <c r="W91" s="239"/>
    </row>
    <row r="92" spans="1:23" x14ac:dyDescent="0.4">
      <c r="A92" s="3" t="s">
        <v>17</v>
      </c>
      <c r="B92" s="26"/>
      <c r="C92" s="18"/>
      <c r="D92" s="67"/>
      <c r="E92" s="40"/>
      <c r="F92" s="50"/>
      <c r="G92" s="26"/>
      <c r="H92" s="36"/>
      <c r="I92" s="67"/>
      <c r="J92" s="36"/>
      <c r="R92" s="2"/>
      <c r="S92" s="218"/>
      <c r="T92" s="218"/>
      <c r="U92" s="218"/>
      <c r="V92" s="218"/>
      <c r="W92" s="239"/>
    </row>
    <row r="93" spans="1:23" x14ac:dyDescent="0.4">
      <c r="A93" s="8" t="s">
        <v>18</v>
      </c>
      <c r="B93" s="26"/>
      <c r="C93" s="19"/>
      <c r="D93" s="30"/>
      <c r="E93" s="69"/>
      <c r="F93" s="53"/>
      <c r="G93" s="26"/>
      <c r="H93" s="36"/>
      <c r="I93" s="26"/>
      <c r="J93" s="147"/>
      <c r="R93" s="2"/>
      <c r="S93" s="218"/>
      <c r="T93" s="218"/>
      <c r="U93" s="218"/>
      <c r="V93" s="218"/>
      <c r="W93" s="239"/>
    </row>
    <row r="94" spans="1:23" x14ac:dyDescent="0.4">
      <c r="A94" s="8" t="s">
        <v>19</v>
      </c>
      <c r="B94" s="30"/>
      <c r="C94" s="19"/>
      <c r="D94" s="26"/>
      <c r="E94" s="66"/>
      <c r="F94" s="53"/>
      <c r="G94" s="26"/>
      <c r="H94" s="36"/>
      <c r="I94" s="26"/>
      <c r="J94" s="56"/>
      <c r="R94" s="2"/>
      <c r="S94" s="218"/>
      <c r="T94" s="218"/>
      <c r="U94" s="218"/>
      <c r="V94" s="218"/>
      <c r="W94" s="239"/>
    </row>
    <row r="95" spans="1:23" ht="19.5" thickBot="1" x14ac:dyDescent="0.45">
      <c r="A95" s="8" t="s">
        <v>23</v>
      </c>
      <c r="B95" s="30"/>
      <c r="C95" s="19"/>
      <c r="D95" s="63"/>
      <c r="E95" s="40"/>
      <c r="F95" s="50"/>
      <c r="G95" s="63"/>
      <c r="H95" s="36"/>
      <c r="I95" s="26"/>
      <c r="J95" s="36"/>
      <c r="R95" s="219"/>
      <c r="S95" s="220">
        <f>SUM(S66:S94)</f>
        <v>94264</v>
      </c>
      <c r="T95" s="220">
        <f>SUM(T66:T94)</f>
        <v>8464</v>
      </c>
      <c r="U95" s="220">
        <f>SUM(U66:U94)</f>
        <v>11188</v>
      </c>
      <c r="V95" s="220">
        <f>SUM(V66:V94)</f>
        <v>88</v>
      </c>
      <c r="W95" s="240"/>
    </row>
    <row r="96" spans="1:23" x14ac:dyDescent="0.4">
      <c r="A96" s="8" t="s">
        <v>43</v>
      </c>
      <c r="B96" s="30"/>
      <c r="C96" s="20"/>
      <c r="D96" s="61"/>
      <c r="E96" s="40"/>
      <c r="F96" s="50"/>
      <c r="G96" s="61"/>
      <c r="H96" s="36"/>
      <c r="I96" s="26"/>
      <c r="J96" s="36"/>
      <c r="S96" s="215"/>
      <c r="T96" s="215"/>
      <c r="U96" s="215"/>
      <c r="V96" s="215"/>
      <c r="W96" s="214"/>
    </row>
    <row r="97" spans="1:23" x14ac:dyDescent="0.4">
      <c r="A97" s="8" t="s">
        <v>45</v>
      </c>
      <c r="B97" s="30"/>
      <c r="C97" s="18"/>
      <c r="D97" s="58"/>
      <c r="E97" s="94"/>
      <c r="F97" s="50"/>
      <c r="G97" s="58"/>
      <c r="H97" s="36"/>
      <c r="I97" s="26"/>
      <c r="J97" s="96"/>
      <c r="S97" s="215"/>
      <c r="T97" s="215"/>
      <c r="U97" s="215"/>
      <c r="V97" s="215"/>
      <c r="W97" s="214"/>
    </row>
    <row r="98" spans="1:23" x14ac:dyDescent="0.4">
      <c r="A98" s="8" t="s">
        <v>46</v>
      </c>
      <c r="B98" s="30"/>
      <c r="C98" s="18"/>
      <c r="D98" s="58"/>
      <c r="E98" s="46"/>
      <c r="F98" s="50"/>
      <c r="G98" s="58"/>
      <c r="H98" s="36"/>
      <c r="I98" s="26"/>
      <c r="J98" s="85"/>
      <c r="K98" t="s">
        <v>58</v>
      </c>
      <c r="S98" s="215"/>
      <c r="T98" s="215"/>
      <c r="U98" s="215"/>
      <c r="V98" s="215"/>
      <c r="W98" s="214"/>
    </row>
    <row r="99" spans="1:23" x14ac:dyDescent="0.4">
      <c r="A99" s="8" t="s">
        <v>20</v>
      </c>
      <c r="B99" s="30"/>
      <c r="C99" s="18"/>
      <c r="D99" s="64"/>
      <c r="E99" s="40"/>
      <c r="F99" s="50"/>
      <c r="G99" s="64"/>
      <c r="H99" s="36"/>
      <c r="I99" s="26"/>
      <c r="J99" s="36"/>
      <c r="S99" s="215"/>
      <c r="T99" s="215"/>
      <c r="U99" s="215"/>
      <c r="V99" s="215"/>
      <c r="W99" s="214"/>
    </row>
    <row r="100" spans="1:23" x14ac:dyDescent="0.4">
      <c r="A100" s="8" t="s">
        <v>21</v>
      </c>
      <c r="B100" s="27"/>
      <c r="C100" s="19"/>
      <c r="D100" s="58"/>
      <c r="E100" s="40"/>
      <c r="F100" s="50"/>
      <c r="G100" s="58"/>
      <c r="H100" s="36"/>
      <c r="I100" s="26"/>
      <c r="J100" s="36"/>
      <c r="W100" s="214"/>
    </row>
    <row r="101" spans="1:23" ht="19.5" thickBot="1" x14ac:dyDescent="0.45">
      <c r="A101" s="79" t="s">
        <v>22</v>
      </c>
      <c r="B101" s="72"/>
      <c r="C101" s="81"/>
      <c r="D101" s="28"/>
      <c r="E101" s="73"/>
      <c r="F101" s="54"/>
      <c r="G101" s="83"/>
      <c r="H101" s="80"/>
      <c r="I101" s="28"/>
      <c r="J101" s="84"/>
      <c r="W101" s="214"/>
    </row>
    <row r="102" spans="1:23" ht="20.25" thickTop="1" thickBot="1" x14ac:dyDescent="0.45">
      <c r="A102" s="4"/>
      <c r="B102" s="31"/>
      <c r="C102" s="25"/>
      <c r="D102" s="31"/>
      <c r="E102" s="41"/>
      <c r="F102" s="54"/>
      <c r="G102" s="55">
        <f>SUM(G66:G101)</f>
        <v>491288</v>
      </c>
      <c r="H102" s="82">
        <f>SUM(H66:H101)</f>
        <v>94264</v>
      </c>
      <c r="I102" s="31">
        <f>SUM(I5:I101)</f>
        <v>2073916</v>
      </c>
      <c r="J102" s="25">
        <f>SUM(J5:J101)</f>
        <v>2470940</v>
      </c>
      <c r="W102" s="214"/>
    </row>
    <row r="103" spans="1:23" x14ac:dyDescent="0.4">
      <c r="A103" s="3"/>
    </row>
    <row r="104" spans="1:23" x14ac:dyDescent="0.4">
      <c r="E104" t="s">
        <v>68</v>
      </c>
      <c r="F104" t="s">
        <v>67</v>
      </c>
      <c r="G104" s="86">
        <f>(H102-G102)</f>
        <v>-397024</v>
      </c>
    </row>
    <row r="106" spans="1:23" x14ac:dyDescent="0.4">
      <c r="B106" t="s">
        <v>77</v>
      </c>
    </row>
    <row r="107" spans="1:23" x14ac:dyDescent="0.4">
      <c r="B107" t="s">
        <v>76</v>
      </c>
      <c r="F107" t="s">
        <v>171</v>
      </c>
    </row>
    <row r="108" spans="1:23" x14ac:dyDescent="0.4">
      <c r="B108" t="s">
        <v>172</v>
      </c>
    </row>
    <row r="109" spans="1:23" x14ac:dyDescent="0.4">
      <c r="B109" s="159" t="s">
        <v>170</v>
      </c>
    </row>
    <row r="110" spans="1:23" x14ac:dyDescent="0.4">
      <c r="B110" s="159" t="s">
        <v>173</v>
      </c>
    </row>
    <row r="111" spans="1:23" x14ac:dyDescent="0.4">
      <c r="B111" t="s">
        <v>108</v>
      </c>
    </row>
    <row r="112" spans="1:23" ht="19.5" thickBot="1" x14ac:dyDescent="0.45">
      <c r="B112" t="s">
        <v>248</v>
      </c>
    </row>
    <row r="113" spans="2:8" x14ac:dyDescent="0.4">
      <c r="B113" s="177" t="s">
        <v>105</v>
      </c>
      <c r="C113" s="178"/>
      <c r="D113" s="207" t="s">
        <v>4</v>
      </c>
      <c r="E113" s="178"/>
      <c r="F113" s="178"/>
      <c r="G113" s="178"/>
      <c r="H113" s="179"/>
    </row>
    <row r="114" spans="2:8" x14ac:dyDescent="0.4">
      <c r="B114" s="180" t="s">
        <v>106</v>
      </c>
      <c r="C114" s="181">
        <v>10000</v>
      </c>
      <c r="D114" s="206" t="s">
        <v>107</v>
      </c>
      <c r="E114" s="181">
        <v>10000</v>
      </c>
      <c r="F114" s="182"/>
      <c r="G114" s="205" t="s">
        <v>187</v>
      </c>
      <c r="H114" s="183"/>
    </row>
    <row r="115" spans="2:8" x14ac:dyDescent="0.4">
      <c r="B115" s="180" t="s">
        <v>240</v>
      </c>
      <c r="C115" s="181"/>
      <c r="D115" s="182"/>
      <c r="E115" s="181"/>
      <c r="F115" s="182"/>
      <c r="G115" s="182"/>
      <c r="H115" s="183"/>
    </row>
    <row r="116" spans="2:8" x14ac:dyDescent="0.4">
      <c r="B116" s="180" t="s">
        <v>190</v>
      </c>
      <c r="C116" s="181"/>
      <c r="D116" s="182"/>
      <c r="E116" s="181"/>
      <c r="F116" s="182"/>
      <c r="G116" s="182"/>
      <c r="H116" s="183"/>
    </row>
    <row r="117" spans="2:8" x14ac:dyDescent="0.4">
      <c r="B117" s="184" t="s">
        <v>112</v>
      </c>
      <c r="C117" s="185"/>
      <c r="D117" s="182"/>
      <c r="E117" s="182"/>
      <c r="F117" s="182"/>
      <c r="G117" s="182"/>
      <c r="H117" s="183"/>
    </row>
    <row r="118" spans="2:8" x14ac:dyDescent="0.4">
      <c r="B118" s="180" t="s">
        <v>105</v>
      </c>
      <c r="C118" s="182"/>
      <c r="D118" s="206" t="s">
        <v>4</v>
      </c>
      <c r="E118" s="182"/>
      <c r="F118" s="182"/>
      <c r="G118" s="182"/>
      <c r="H118" s="183"/>
    </row>
    <row r="119" spans="2:8" x14ac:dyDescent="0.4">
      <c r="B119" s="180" t="s">
        <v>70</v>
      </c>
      <c r="C119" s="181">
        <v>10000</v>
      </c>
      <c r="D119" s="208" t="s">
        <v>106</v>
      </c>
      <c r="E119" s="204">
        <v>10000</v>
      </c>
      <c r="F119" s="182"/>
      <c r="G119" s="205" t="s">
        <v>187</v>
      </c>
      <c r="H119" s="183"/>
    </row>
    <row r="120" spans="2:8" ht="19.5" thickBot="1" x14ac:dyDescent="0.45">
      <c r="B120" s="186" t="s">
        <v>122</v>
      </c>
      <c r="C120" s="187"/>
      <c r="D120" s="187"/>
      <c r="E120" s="187"/>
      <c r="F120" s="187"/>
      <c r="G120" s="187"/>
      <c r="H120" s="188"/>
    </row>
    <row r="121" spans="2:8" x14ac:dyDescent="0.4">
      <c r="B121" t="s">
        <v>123</v>
      </c>
    </row>
    <row r="123" spans="2:8" x14ac:dyDescent="0.4">
      <c r="B123" t="s">
        <v>236</v>
      </c>
    </row>
    <row r="125" spans="2:8" x14ac:dyDescent="0.4">
      <c r="B125" t="s">
        <v>233</v>
      </c>
    </row>
    <row r="126" spans="2:8" x14ac:dyDescent="0.4">
      <c r="B126" t="s">
        <v>235</v>
      </c>
    </row>
    <row r="127" spans="2:8" x14ac:dyDescent="0.4">
      <c r="B127" t="s">
        <v>234</v>
      </c>
    </row>
    <row r="128" spans="2:8" x14ac:dyDescent="0.4">
      <c r="B128" t="s">
        <v>195</v>
      </c>
    </row>
    <row r="130" spans="2:9" x14ac:dyDescent="0.4">
      <c r="B130" t="s">
        <v>249</v>
      </c>
    </row>
    <row r="131" spans="2:9" x14ac:dyDescent="0.4">
      <c r="B131" t="s">
        <v>192</v>
      </c>
    </row>
    <row r="132" spans="2:9" x14ac:dyDescent="0.4">
      <c r="B132" t="s">
        <v>186</v>
      </c>
    </row>
    <row r="133" spans="2:9" x14ac:dyDescent="0.4">
      <c r="B133" t="s">
        <v>193</v>
      </c>
    </row>
    <row r="134" spans="2:9" ht="19.5" thickBot="1" x14ac:dyDescent="0.45">
      <c r="B134" t="s">
        <v>188</v>
      </c>
    </row>
    <row r="135" spans="2:9" x14ac:dyDescent="0.4">
      <c r="B135" s="189" t="s">
        <v>189</v>
      </c>
      <c r="C135" s="190"/>
      <c r="D135" s="190"/>
      <c r="E135" s="190"/>
      <c r="F135" s="190"/>
      <c r="G135" s="190"/>
      <c r="H135" s="191"/>
    </row>
    <row r="136" spans="2:9" x14ac:dyDescent="0.4">
      <c r="B136" s="192" t="s">
        <v>3</v>
      </c>
      <c r="C136" s="193"/>
      <c r="D136" s="209" t="s">
        <v>4</v>
      </c>
      <c r="E136" s="193"/>
      <c r="F136" s="193"/>
      <c r="G136" s="193"/>
      <c r="H136" s="194"/>
    </row>
    <row r="137" spans="2:9" x14ac:dyDescent="0.4">
      <c r="B137" s="192" t="s">
        <v>106</v>
      </c>
      <c r="C137" s="195">
        <v>10000</v>
      </c>
      <c r="D137" s="209" t="s">
        <v>107</v>
      </c>
      <c r="E137" s="195">
        <v>10000</v>
      </c>
      <c r="F137" s="193"/>
      <c r="G137" s="201" t="s">
        <v>241</v>
      </c>
      <c r="H137" s="202"/>
      <c r="I137" t="s">
        <v>245</v>
      </c>
    </row>
    <row r="138" spans="2:9" x14ac:dyDescent="0.4">
      <c r="B138" s="192" t="s">
        <v>196</v>
      </c>
      <c r="C138" s="193"/>
      <c r="D138" s="193"/>
      <c r="E138" s="193"/>
      <c r="F138" s="193"/>
      <c r="G138" s="193"/>
      <c r="H138" s="194"/>
      <c r="I138" t="s">
        <v>246</v>
      </c>
    </row>
    <row r="139" spans="2:9" x14ac:dyDescent="0.4">
      <c r="B139" s="192" t="s">
        <v>190</v>
      </c>
      <c r="C139" s="193"/>
      <c r="D139" s="193"/>
      <c r="E139" s="193"/>
      <c r="F139" s="193"/>
      <c r="G139" s="193"/>
      <c r="H139" s="194"/>
      <c r="I139" t="s">
        <v>247</v>
      </c>
    </row>
    <row r="140" spans="2:9" x14ac:dyDescent="0.4">
      <c r="B140" s="192" t="s">
        <v>3</v>
      </c>
      <c r="C140" s="193"/>
      <c r="D140" s="193"/>
      <c r="E140" s="193"/>
      <c r="F140" s="193"/>
      <c r="G140" s="193"/>
      <c r="H140" s="194"/>
    </row>
    <row r="141" spans="2:9" ht="19.5" thickBot="1" x14ac:dyDescent="0.45">
      <c r="B141" s="198" t="s">
        <v>70</v>
      </c>
      <c r="C141" s="196">
        <v>10000</v>
      </c>
      <c r="D141" s="210" t="s">
        <v>107</v>
      </c>
      <c r="E141" s="203">
        <v>10000</v>
      </c>
      <c r="F141" s="197"/>
      <c r="G141" s="201" t="s">
        <v>191</v>
      </c>
      <c r="H141" s="202"/>
      <c r="I141" t="s">
        <v>242</v>
      </c>
    </row>
    <row r="142" spans="2:9" x14ac:dyDescent="0.4">
      <c r="B142" s="200" t="s">
        <v>238</v>
      </c>
      <c r="I142" t="s">
        <v>243</v>
      </c>
    </row>
    <row r="144" spans="2:9" x14ac:dyDescent="0.4">
      <c r="B144" s="199" t="s">
        <v>239</v>
      </c>
    </row>
    <row r="145" spans="2:2" x14ac:dyDescent="0.4">
      <c r="B145" s="213" t="s">
        <v>266</v>
      </c>
    </row>
    <row r="146" spans="2:2" x14ac:dyDescent="0.4">
      <c r="B146" s="199" t="s">
        <v>267</v>
      </c>
    </row>
    <row r="147" spans="2:2" x14ac:dyDescent="0.4">
      <c r="B147" t="s">
        <v>244</v>
      </c>
    </row>
    <row r="152" spans="2:2" x14ac:dyDescent="0.4">
      <c r="B152" t="s">
        <v>113</v>
      </c>
    </row>
    <row r="153" spans="2:2" x14ac:dyDescent="0.4">
      <c r="B153" t="s">
        <v>197</v>
      </c>
    </row>
    <row r="154" spans="2:2" x14ac:dyDescent="0.4">
      <c r="B154" t="s">
        <v>237</v>
      </c>
    </row>
    <row r="155" spans="2:2" x14ac:dyDescent="0.4">
      <c r="B155" t="s">
        <v>194</v>
      </c>
    </row>
    <row r="156" spans="2:2" x14ac:dyDescent="0.4">
      <c r="B156" t="s">
        <v>198</v>
      </c>
    </row>
    <row r="158" spans="2:2" x14ac:dyDescent="0.4">
      <c r="B158" t="s">
        <v>174</v>
      </c>
    </row>
    <row r="159" spans="2:2" x14ac:dyDescent="0.4">
      <c r="B159" t="s">
        <v>175</v>
      </c>
    </row>
    <row r="160" spans="2:2" x14ac:dyDescent="0.4">
      <c r="B160" t="s">
        <v>109</v>
      </c>
    </row>
    <row r="161" spans="2:7" x14ac:dyDescent="0.4">
      <c r="B161" t="s">
        <v>114</v>
      </c>
    </row>
    <row r="162" spans="2:7" x14ac:dyDescent="0.4">
      <c r="B162" t="s">
        <v>3</v>
      </c>
      <c r="D162" t="s">
        <v>4</v>
      </c>
    </row>
    <row r="163" spans="2:7" x14ac:dyDescent="0.4">
      <c r="B163" t="s">
        <v>110</v>
      </c>
      <c r="C163">
        <v>300</v>
      </c>
      <c r="D163" t="s">
        <v>111</v>
      </c>
      <c r="E163">
        <v>300</v>
      </c>
    </row>
    <row r="164" spans="2:7" x14ac:dyDescent="0.4">
      <c r="B164" t="s">
        <v>176</v>
      </c>
    </row>
    <row r="166" spans="2:7" x14ac:dyDescent="0.4">
      <c r="B166" s="159" t="s">
        <v>102</v>
      </c>
    </row>
    <row r="167" spans="2:7" x14ac:dyDescent="0.4">
      <c r="B167" s="159"/>
    </row>
    <row r="168" spans="2:7" x14ac:dyDescent="0.4">
      <c r="B168" t="s">
        <v>199</v>
      </c>
    </row>
    <row r="169" spans="2:7" x14ac:dyDescent="0.4">
      <c r="B169" s="176" t="s">
        <v>225</v>
      </c>
    </row>
    <row r="170" spans="2:7" x14ac:dyDescent="0.4">
      <c r="B170" t="s">
        <v>103</v>
      </c>
      <c r="G170" t="s">
        <v>185</v>
      </c>
    </row>
    <row r="171" spans="2:7" x14ac:dyDescent="0.4">
      <c r="B171" t="s">
        <v>3</v>
      </c>
      <c r="D171" t="s">
        <v>4</v>
      </c>
    </row>
    <row r="172" spans="2:7" x14ac:dyDescent="0.4">
      <c r="B172" t="s">
        <v>354</v>
      </c>
      <c r="C172" s="162">
        <v>10000</v>
      </c>
      <c r="D172" t="s">
        <v>179</v>
      </c>
      <c r="E172" s="162">
        <v>10000</v>
      </c>
    </row>
    <row r="174" spans="2:7" x14ac:dyDescent="0.4">
      <c r="B174" s="160" t="s">
        <v>226</v>
      </c>
      <c r="G174" t="s">
        <v>352</v>
      </c>
    </row>
    <row r="175" spans="2:7" x14ac:dyDescent="0.4">
      <c r="B175" s="160" t="s">
        <v>104</v>
      </c>
    </row>
    <row r="176" spans="2:7" x14ac:dyDescent="0.4">
      <c r="B176" t="s">
        <v>177</v>
      </c>
    </row>
    <row r="177" spans="2:7" x14ac:dyDescent="0.4">
      <c r="B177" t="s">
        <v>207</v>
      </c>
      <c r="G177" t="s">
        <v>184</v>
      </c>
    </row>
    <row r="178" spans="2:7" x14ac:dyDescent="0.4">
      <c r="B178" t="s">
        <v>3</v>
      </c>
      <c r="D178" t="s">
        <v>4</v>
      </c>
    </row>
    <row r="179" spans="2:7" x14ac:dyDescent="0.4">
      <c r="B179" t="s">
        <v>178</v>
      </c>
      <c r="C179" s="162">
        <v>10000</v>
      </c>
      <c r="D179" t="s">
        <v>354</v>
      </c>
      <c r="E179" s="162">
        <v>10000</v>
      </c>
    </row>
    <row r="181" spans="2:7" x14ac:dyDescent="0.4">
      <c r="B181" t="s">
        <v>208</v>
      </c>
      <c r="G181" t="s">
        <v>353</v>
      </c>
    </row>
    <row r="182" spans="2:7" x14ac:dyDescent="0.4">
      <c r="B182" t="s">
        <v>206</v>
      </c>
    </row>
    <row r="183" spans="2:7" x14ac:dyDescent="0.4">
      <c r="B183" t="s">
        <v>3</v>
      </c>
      <c r="D183" t="s">
        <v>4</v>
      </c>
    </row>
    <row r="184" spans="2:7" x14ac:dyDescent="0.4">
      <c r="B184" t="s">
        <v>57</v>
      </c>
      <c r="C184" s="162">
        <v>500</v>
      </c>
      <c r="D184" t="s">
        <v>354</v>
      </c>
      <c r="E184" s="162">
        <v>500</v>
      </c>
    </row>
    <row r="186" spans="2:7" x14ac:dyDescent="0.4">
      <c r="B186" s="160" t="s">
        <v>165</v>
      </c>
    </row>
    <row r="189" spans="2:7" x14ac:dyDescent="0.4">
      <c r="B189" s="161" t="s">
        <v>120</v>
      </c>
    </row>
    <row r="190" spans="2:7" ht="19.5" x14ac:dyDescent="0.4">
      <c r="B190" s="163" t="s">
        <v>117</v>
      </c>
      <c r="C190" s="164" t="s">
        <v>118</v>
      </c>
    </row>
    <row r="191" spans="2:7" x14ac:dyDescent="0.4">
      <c r="B191" t="s">
        <v>180</v>
      </c>
    </row>
    <row r="192" spans="2:7" ht="19.5" x14ac:dyDescent="0.4">
      <c r="B192" s="163" t="s">
        <v>181</v>
      </c>
    </row>
    <row r="193" spans="2:8" ht="19.5" x14ac:dyDescent="0.4">
      <c r="B193" s="163" t="s">
        <v>121</v>
      </c>
    </row>
    <row r="194" spans="2:8" x14ac:dyDescent="0.4">
      <c r="B194" t="s">
        <v>119</v>
      </c>
    </row>
    <row r="195" spans="2:8" ht="19.5" x14ac:dyDescent="0.4">
      <c r="B195" s="163" t="s">
        <v>182</v>
      </c>
    </row>
    <row r="196" spans="2:8" x14ac:dyDescent="0.4">
      <c r="B196" t="s">
        <v>183</v>
      </c>
    </row>
    <row r="199" spans="2:8" x14ac:dyDescent="0.4">
      <c r="B199" s="161" t="s">
        <v>205</v>
      </c>
    </row>
    <row r="200" spans="2:8" x14ac:dyDescent="0.4">
      <c r="B200" t="s">
        <v>268</v>
      </c>
    </row>
    <row r="201" spans="2:8" x14ac:dyDescent="0.4">
      <c r="B201" s="176" t="s">
        <v>223</v>
      </c>
    </row>
    <row r="202" spans="2:8" x14ac:dyDescent="0.4">
      <c r="B202" s="172" t="s">
        <v>3</v>
      </c>
      <c r="C202" s="174"/>
      <c r="D202" s="172" t="s">
        <v>4</v>
      </c>
      <c r="E202" s="174"/>
    </row>
    <row r="203" spans="2:8" x14ac:dyDescent="0.4">
      <c r="B203" s="155" t="s">
        <v>33</v>
      </c>
      <c r="C203" s="173">
        <v>10000</v>
      </c>
      <c r="D203" s="155" t="s">
        <v>178</v>
      </c>
      <c r="E203" s="173">
        <v>10000</v>
      </c>
      <c r="H203" t="s">
        <v>200</v>
      </c>
    </row>
    <row r="205" spans="2:8" x14ac:dyDescent="0.4">
      <c r="B205" s="159" t="s">
        <v>224</v>
      </c>
    </row>
    <row r="206" spans="2:8" x14ac:dyDescent="0.4">
      <c r="B206" t="s">
        <v>101</v>
      </c>
      <c r="C206" t="s">
        <v>204</v>
      </c>
    </row>
    <row r="207" spans="2:8" x14ac:dyDescent="0.4">
      <c r="B207" s="45"/>
      <c r="C207" s="171" t="s">
        <v>96</v>
      </c>
      <c r="D207" s="154"/>
      <c r="E207" s="172"/>
      <c r="F207" s="171" t="s">
        <v>97</v>
      </c>
    </row>
    <row r="208" spans="2:8" x14ac:dyDescent="0.4">
      <c r="B208" s="155" t="s">
        <v>99</v>
      </c>
      <c r="C208" s="156">
        <v>10500</v>
      </c>
      <c r="D208" s="155"/>
      <c r="E208" s="155" t="s">
        <v>33</v>
      </c>
      <c r="F208" s="156">
        <v>10500</v>
      </c>
      <c r="G208" t="s">
        <v>201</v>
      </c>
    </row>
    <row r="209" spans="2:7" x14ac:dyDescent="0.4">
      <c r="B209" s="155" t="s">
        <v>179</v>
      </c>
      <c r="C209" s="156">
        <v>10000</v>
      </c>
      <c r="D209" s="155"/>
      <c r="E209" s="155" t="s">
        <v>99</v>
      </c>
      <c r="F209" s="156">
        <v>10000</v>
      </c>
      <c r="G209" t="s">
        <v>202</v>
      </c>
    </row>
    <row r="210" spans="2:7" x14ac:dyDescent="0.4">
      <c r="B210" s="155" t="s">
        <v>100</v>
      </c>
      <c r="C210" s="157">
        <v>500</v>
      </c>
      <c r="D210" s="155"/>
      <c r="E210" s="155" t="s">
        <v>98</v>
      </c>
      <c r="F210" s="157">
        <v>500</v>
      </c>
      <c r="G210" t="s">
        <v>203</v>
      </c>
    </row>
    <row r="211" spans="2:7" x14ac:dyDescent="0.4">
      <c r="B211" s="158"/>
      <c r="C211" s="175"/>
      <c r="D211" s="158"/>
      <c r="E211" s="158"/>
      <c r="F211" s="175"/>
    </row>
    <row r="212" spans="2:7" x14ac:dyDescent="0.4">
      <c r="B212" s="158" t="s">
        <v>212</v>
      </c>
      <c r="C212" s="158"/>
      <c r="D212" s="158"/>
      <c r="E212" s="158"/>
      <c r="F212" s="158"/>
    </row>
    <row r="213" spans="2:7" x14ac:dyDescent="0.4">
      <c r="B213" t="s">
        <v>216</v>
      </c>
    </row>
    <row r="214" spans="2:7" x14ac:dyDescent="0.4">
      <c r="B214" t="s">
        <v>211</v>
      </c>
    </row>
    <row r="215" spans="2:7" x14ac:dyDescent="0.4">
      <c r="B215" t="s">
        <v>213</v>
      </c>
    </row>
    <row r="216" spans="2:7" x14ac:dyDescent="0.4">
      <c r="B216" t="s">
        <v>215</v>
      </c>
    </row>
    <row r="217" spans="2:7" x14ac:dyDescent="0.4">
      <c r="B217" t="s">
        <v>214</v>
      </c>
    </row>
    <row r="218" spans="2:7" x14ac:dyDescent="0.4">
      <c r="B218" t="s">
        <v>217</v>
      </c>
    </row>
    <row r="219" spans="2:7" x14ac:dyDescent="0.4">
      <c r="B219" t="s">
        <v>219</v>
      </c>
      <c r="F219" t="s">
        <v>220</v>
      </c>
    </row>
    <row r="220" spans="2:7" x14ac:dyDescent="0.4">
      <c r="B220" t="s">
        <v>218</v>
      </c>
    </row>
    <row r="221" spans="2:7" x14ac:dyDescent="0.4">
      <c r="B221" t="s">
        <v>221</v>
      </c>
    </row>
    <row r="222" spans="2:7" x14ac:dyDescent="0.4">
      <c r="B222" t="s">
        <v>227</v>
      </c>
    </row>
    <row r="225" spans="2:2" x14ac:dyDescent="0.4">
      <c r="B225" t="s">
        <v>222</v>
      </c>
    </row>
    <row r="228" spans="2:2" x14ac:dyDescent="0.4">
      <c r="B228" t="s">
        <v>116</v>
      </c>
    </row>
    <row r="230" spans="2:2" x14ac:dyDescent="0.4">
      <c r="B230" t="s">
        <v>228</v>
      </c>
    </row>
    <row r="231" spans="2:2" x14ac:dyDescent="0.4">
      <c r="B231" t="s">
        <v>229</v>
      </c>
    </row>
    <row r="232" spans="2:2" x14ac:dyDescent="0.4">
      <c r="B232" t="s">
        <v>231</v>
      </c>
    </row>
    <row r="233" spans="2:2" x14ac:dyDescent="0.4">
      <c r="B233" t="s">
        <v>230</v>
      </c>
    </row>
    <row r="234" spans="2:2" x14ac:dyDescent="0.4">
      <c r="B234" t="s">
        <v>232</v>
      </c>
    </row>
    <row r="237" spans="2:2" x14ac:dyDescent="0.4">
      <c r="B237" s="159"/>
    </row>
    <row r="238" spans="2:2" x14ac:dyDescent="0.4">
      <c r="B238" t="s">
        <v>263</v>
      </c>
    </row>
    <row r="239" spans="2:2" x14ac:dyDescent="0.4">
      <c r="B239" t="s">
        <v>262</v>
      </c>
    </row>
    <row r="240" spans="2:2" x14ac:dyDescent="0.4">
      <c r="B240" t="s">
        <v>264</v>
      </c>
    </row>
    <row r="241" spans="2:2" x14ac:dyDescent="0.4">
      <c r="B241" t="s">
        <v>261</v>
      </c>
    </row>
    <row r="242" spans="2:2" x14ac:dyDescent="0.4">
      <c r="B242" t="s">
        <v>265</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M257"/>
  <sheetViews>
    <sheetView workbookViewId="0"/>
  </sheetViews>
  <sheetFormatPr defaultRowHeight="18.75" x14ac:dyDescent="0.4"/>
  <cols>
    <col min="3" max="3" width="15.625" customWidth="1"/>
    <col min="4" max="4" width="14.5" customWidth="1"/>
    <col min="5" max="5" width="13.625" customWidth="1"/>
    <col min="6" max="6" width="14.125" customWidth="1"/>
    <col min="7" max="7" width="13.375" customWidth="1"/>
  </cols>
  <sheetData>
    <row r="1" spans="1:7" x14ac:dyDescent="0.4">
      <c r="A1" t="s">
        <v>124</v>
      </c>
    </row>
    <row r="2" spans="1:7" x14ac:dyDescent="0.4">
      <c r="B2" s="161" t="s">
        <v>125</v>
      </c>
      <c r="G2" t="s">
        <v>139</v>
      </c>
    </row>
    <row r="3" spans="1:7" x14ac:dyDescent="0.4">
      <c r="G3" s="168" t="s">
        <v>140</v>
      </c>
    </row>
    <row r="4" spans="1:7" x14ac:dyDescent="0.4">
      <c r="C4" t="s">
        <v>126</v>
      </c>
      <c r="E4" t="s">
        <v>4</v>
      </c>
      <c r="G4" s="165" t="s">
        <v>141</v>
      </c>
    </row>
    <row r="5" spans="1:7" x14ac:dyDescent="0.4">
      <c r="B5" t="s">
        <v>127</v>
      </c>
      <c r="G5" t="s">
        <v>78</v>
      </c>
    </row>
    <row r="6" spans="1:7" x14ac:dyDescent="0.4">
      <c r="C6" t="s">
        <v>152</v>
      </c>
      <c r="E6" t="s">
        <v>129</v>
      </c>
      <c r="G6" s="166" t="s">
        <v>138</v>
      </c>
    </row>
    <row r="7" spans="1:7" x14ac:dyDescent="0.4">
      <c r="B7" t="s">
        <v>147</v>
      </c>
      <c r="G7" s="166"/>
    </row>
    <row r="8" spans="1:7" x14ac:dyDescent="0.4">
      <c r="C8" t="s">
        <v>148</v>
      </c>
      <c r="E8" t="s">
        <v>149</v>
      </c>
      <c r="G8" s="166" t="s">
        <v>250</v>
      </c>
    </row>
    <row r="9" spans="1:7" x14ac:dyDescent="0.4">
      <c r="G9" s="166"/>
    </row>
    <row r="10" spans="1:7" x14ac:dyDescent="0.4">
      <c r="B10" t="s">
        <v>130</v>
      </c>
    </row>
    <row r="11" spans="1:7" x14ac:dyDescent="0.4">
      <c r="C11" s="169" t="s">
        <v>146</v>
      </c>
      <c r="E11" t="s">
        <v>128</v>
      </c>
      <c r="G11" t="s">
        <v>156</v>
      </c>
    </row>
    <row r="12" spans="1:7" x14ac:dyDescent="0.4">
      <c r="B12" t="s">
        <v>169</v>
      </c>
      <c r="C12" s="169"/>
    </row>
    <row r="13" spans="1:7" x14ac:dyDescent="0.4">
      <c r="C13" s="169" t="s">
        <v>390</v>
      </c>
      <c r="E13" s="167" t="s">
        <v>391</v>
      </c>
    </row>
    <row r="14" spans="1:7" x14ac:dyDescent="0.4">
      <c r="B14" s="212" t="s">
        <v>160</v>
      </c>
    </row>
    <row r="15" spans="1:7" x14ac:dyDescent="0.4">
      <c r="C15" s="167" t="s">
        <v>135</v>
      </c>
      <c r="E15" t="s">
        <v>129</v>
      </c>
    </row>
    <row r="16" spans="1:7" x14ac:dyDescent="0.4">
      <c r="B16" s="211" t="s">
        <v>161</v>
      </c>
    </row>
    <row r="17" spans="2:5" x14ac:dyDescent="0.4">
      <c r="C17" s="167" t="s">
        <v>155</v>
      </c>
      <c r="E17" t="s">
        <v>129</v>
      </c>
    </row>
    <row r="18" spans="2:5" x14ac:dyDescent="0.4">
      <c r="C18" t="s">
        <v>145</v>
      </c>
      <c r="E18" t="s">
        <v>129</v>
      </c>
    </row>
    <row r="20" spans="2:5" x14ac:dyDescent="0.4">
      <c r="C20" s="169"/>
    </row>
    <row r="22" spans="2:5" x14ac:dyDescent="0.4">
      <c r="B22" t="s">
        <v>643</v>
      </c>
    </row>
    <row r="23" spans="2:5" x14ac:dyDescent="0.4">
      <c r="B23" t="s">
        <v>644</v>
      </c>
    </row>
    <row r="27" spans="2:5" x14ac:dyDescent="0.4">
      <c r="B27" s="161" t="s">
        <v>131</v>
      </c>
    </row>
    <row r="29" spans="2:5" x14ac:dyDescent="0.4">
      <c r="C29" t="s">
        <v>3</v>
      </c>
      <c r="E29" t="s">
        <v>4</v>
      </c>
    </row>
    <row r="30" spans="2:5" x14ac:dyDescent="0.4">
      <c r="B30" t="s">
        <v>132</v>
      </c>
    </row>
    <row r="31" spans="2:5" x14ac:dyDescent="0.4">
      <c r="C31" t="s">
        <v>142</v>
      </c>
      <c r="E31" t="s">
        <v>151</v>
      </c>
    </row>
    <row r="32" spans="2:5" x14ac:dyDescent="0.4">
      <c r="B32" t="s">
        <v>153</v>
      </c>
    </row>
    <row r="33" spans="2:7" x14ac:dyDescent="0.4">
      <c r="C33" t="s">
        <v>150</v>
      </c>
      <c r="E33" t="s">
        <v>107</v>
      </c>
    </row>
    <row r="34" spans="2:7" x14ac:dyDescent="0.4">
      <c r="B34" t="s">
        <v>144</v>
      </c>
    </row>
    <row r="35" spans="2:7" x14ac:dyDescent="0.4">
      <c r="C35" t="s">
        <v>133</v>
      </c>
      <c r="E35" s="167" t="s">
        <v>143</v>
      </c>
    </row>
    <row r="36" spans="2:7" x14ac:dyDescent="0.4">
      <c r="B36" t="s">
        <v>166</v>
      </c>
      <c r="G36" t="s">
        <v>137</v>
      </c>
    </row>
    <row r="37" spans="2:7" x14ac:dyDescent="0.4">
      <c r="C37" s="169" t="s">
        <v>134</v>
      </c>
      <c r="E37" s="169" t="s">
        <v>162</v>
      </c>
    </row>
    <row r="38" spans="2:7" x14ac:dyDescent="0.4">
      <c r="B38" t="s">
        <v>167</v>
      </c>
      <c r="G38" t="s">
        <v>136</v>
      </c>
    </row>
    <row r="39" spans="2:7" x14ac:dyDescent="0.4">
      <c r="C39" t="s">
        <v>133</v>
      </c>
      <c r="E39" s="169" t="s">
        <v>163</v>
      </c>
    </row>
    <row r="40" spans="2:7" x14ac:dyDescent="0.4">
      <c r="B40" s="211" t="s">
        <v>168</v>
      </c>
    </row>
    <row r="41" spans="2:7" x14ac:dyDescent="0.4">
      <c r="C41" t="s">
        <v>133</v>
      </c>
      <c r="E41" s="167" t="s">
        <v>154</v>
      </c>
    </row>
    <row r="42" spans="2:7" ht="19.5" x14ac:dyDescent="0.4">
      <c r="B42" s="170" t="s">
        <v>157</v>
      </c>
    </row>
    <row r="43" spans="2:7" x14ac:dyDescent="0.4">
      <c r="C43" t="s">
        <v>159</v>
      </c>
      <c r="E43" s="167" t="s">
        <v>158</v>
      </c>
      <c r="G43" t="s">
        <v>164</v>
      </c>
    </row>
    <row r="44" spans="2:7" x14ac:dyDescent="0.4">
      <c r="E44" s="167"/>
    </row>
    <row r="45" spans="2:7" x14ac:dyDescent="0.4">
      <c r="E45" s="167"/>
    </row>
    <row r="47" spans="2:7" x14ac:dyDescent="0.4">
      <c r="B47" t="s">
        <v>251</v>
      </c>
    </row>
    <row r="48" spans="2:7" x14ac:dyDescent="0.4">
      <c r="B48" t="s">
        <v>252</v>
      </c>
      <c r="D48" t="s">
        <v>259</v>
      </c>
    </row>
    <row r="49" spans="1:9" x14ac:dyDescent="0.4">
      <c r="B49" t="s">
        <v>253</v>
      </c>
      <c r="D49" t="s">
        <v>256</v>
      </c>
    </row>
    <row r="50" spans="1:9" x14ac:dyDescent="0.4">
      <c r="B50" t="s">
        <v>254</v>
      </c>
      <c r="D50" t="s">
        <v>257</v>
      </c>
    </row>
    <row r="51" spans="1:9" x14ac:dyDescent="0.4">
      <c r="B51" t="s">
        <v>255</v>
      </c>
      <c r="D51" t="s">
        <v>256</v>
      </c>
    </row>
    <row r="52" spans="1:9" x14ac:dyDescent="0.4">
      <c r="B52" t="s">
        <v>258</v>
      </c>
    </row>
    <row r="53" spans="1:9" x14ac:dyDescent="0.4">
      <c r="B53" t="s">
        <v>260</v>
      </c>
    </row>
    <row r="54" spans="1:9" x14ac:dyDescent="0.4">
      <c r="B54" s="165"/>
    </row>
    <row r="55" spans="1:9" x14ac:dyDescent="0.4">
      <c r="A55" t="s">
        <v>645</v>
      </c>
      <c r="B55" s="280" t="s">
        <v>452</v>
      </c>
      <c r="C55" t="s">
        <v>531</v>
      </c>
      <c r="G55" s="167" t="s">
        <v>392</v>
      </c>
      <c r="H55" t="s">
        <v>691</v>
      </c>
    </row>
    <row r="56" spans="1:9" x14ac:dyDescent="0.4">
      <c r="C56" t="s">
        <v>532</v>
      </c>
      <c r="E56" t="s">
        <v>533</v>
      </c>
      <c r="I56" t="s">
        <v>139</v>
      </c>
    </row>
    <row r="57" spans="1:9" x14ac:dyDescent="0.4">
      <c r="C57" s="155" t="s">
        <v>3</v>
      </c>
      <c r="D57" s="155"/>
      <c r="E57" s="155"/>
      <c r="F57" s="155" t="s">
        <v>4</v>
      </c>
      <c r="G57" s="155"/>
      <c r="I57" s="168" t="s">
        <v>140</v>
      </c>
    </row>
    <row r="58" spans="1:9" x14ac:dyDescent="0.4">
      <c r="C58" s="155" t="s">
        <v>33</v>
      </c>
      <c r="D58" s="173">
        <v>3000000</v>
      </c>
      <c r="E58" s="155"/>
      <c r="F58" s="155" t="s">
        <v>392</v>
      </c>
      <c r="G58" s="173">
        <v>3000000</v>
      </c>
      <c r="I58" s="165" t="s">
        <v>141</v>
      </c>
    </row>
    <row r="59" spans="1:9" x14ac:dyDescent="0.4">
      <c r="I59" t="s">
        <v>78</v>
      </c>
    </row>
    <row r="60" spans="1:9" x14ac:dyDescent="0.4">
      <c r="A60" t="s">
        <v>646</v>
      </c>
      <c r="B60" s="167" t="s">
        <v>450</v>
      </c>
      <c r="C60" t="s">
        <v>534</v>
      </c>
      <c r="I60" s="166" t="s">
        <v>138</v>
      </c>
    </row>
    <row r="61" spans="1:9" x14ac:dyDescent="0.4">
      <c r="C61" t="s">
        <v>535</v>
      </c>
      <c r="G61" s="167" t="s">
        <v>537</v>
      </c>
      <c r="H61" t="s">
        <v>78</v>
      </c>
    </row>
    <row r="62" spans="1:9" x14ac:dyDescent="0.4">
      <c r="C62" t="s">
        <v>536</v>
      </c>
    </row>
    <row r="63" spans="1:9" x14ac:dyDescent="0.4">
      <c r="C63" s="155" t="s">
        <v>3</v>
      </c>
      <c r="D63" s="155"/>
      <c r="E63" s="155"/>
      <c r="F63" s="155" t="s">
        <v>4</v>
      </c>
      <c r="G63" s="155"/>
    </row>
    <row r="64" spans="1:9" x14ac:dyDescent="0.4">
      <c r="C64" s="155" t="s">
        <v>363</v>
      </c>
      <c r="D64" s="173">
        <v>10000</v>
      </c>
      <c r="E64" s="155"/>
      <c r="F64" s="155" t="s">
        <v>537</v>
      </c>
      <c r="G64" s="173">
        <v>10000</v>
      </c>
    </row>
    <row r="66" spans="1:8" x14ac:dyDescent="0.4">
      <c r="A66" t="s">
        <v>647</v>
      </c>
      <c r="B66" s="167" t="s">
        <v>450</v>
      </c>
      <c r="C66" t="s">
        <v>538</v>
      </c>
    </row>
    <row r="67" spans="1:8" x14ac:dyDescent="0.4">
      <c r="C67" t="s">
        <v>539</v>
      </c>
      <c r="G67" s="167" t="s">
        <v>540</v>
      </c>
      <c r="H67" t="s">
        <v>78</v>
      </c>
    </row>
    <row r="68" spans="1:8" x14ac:dyDescent="0.4">
      <c r="C68" s="155" t="s">
        <v>3</v>
      </c>
      <c r="D68" s="155"/>
      <c r="E68" s="155"/>
      <c r="F68" s="155" t="s">
        <v>4</v>
      </c>
      <c r="G68" s="155"/>
    </row>
    <row r="69" spans="1:8" x14ac:dyDescent="0.4">
      <c r="C69" s="155" t="s">
        <v>541</v>
      </c>
      <c r="D69" s="173">
        <v>2000000</v>
      </c>
      <c r="E69" s="155"/>
      <c r="F69" s="155" t="s">
        <v>540</v>
      </c>
      <c r="G69" s="173">
        <v>2000000</v>
      </c>
    </row>
    <row r="71" spans="1:8" x14ac:dyDescent="0.4">
      <c r="A71" t="s">
        <v>649</v>
      </c>
      <c r="B71" s="167" t="s">
        <v>450</v>
      </c>
      <c r="C71" t="s">
        <v>542</v>
      </c>
    </row>
    <row r="72" spans="1:8" x14ac:dyDescent="0.4">
      <c r="C72" t="s">
        <v>543</v>
      </c>
      <c r="G72" s="167" t="s">
        <v>419</v>
      </c>
      <c r="H72" t="s">
        <v>139</v>
      </c>
    </row>
    <row r="73" spans="1:8" x14ac:dyDescent="0.4">
      <c r="C73" t="s">
        <v>544</v>
      </c>
    </row>
    <row r="74" spans="1:8" x14ac:dyDescent="0.4">
      <c r="C74" s="155" t="s">
        <v>3</v>
      </c>
      <c r="D74" s="155"/>
      <c r="E74" s="155"/>
      <c r="F74" s="155" t="s">
        <v>4</v>
      </c>
      <c r="G74" s="155"/>
    </row>
    <row r="75" spans="1:8" x14ac:dyDescent="0.4">
      <c r="C75" s="155" t="s">
        <v>419</v>
      </c>
      <c r="D75" s="173">
        <v>5400</v>
      </c>
      <c r="E75" s="155"/>
      <c r="F75" s="155" t="s">
        <v>33</v>
      </c>
      <c r="G75" s="173">
        <v>5400</v>
      </c>
    </row>
    <row r="77" spans="1:8" x14ac:dyDescent="0.4">
      <c r="A77" t="s">
        <v>648</v>
      </c>
      <c r="B77" s="167" t="s">
        <v>450</v>
      </c>
      <c r="C77" t="s">
        <v>545</v>
      </c>
      <c r="G77" s="167" t="s">
        <v>271</v>
      </c>
      <c r="H77" t="s">
        <v>72</v>
      </c>
    </row>
    <row r="78" spans="1:8" x14ac:dyDescent="0.4">
      <c r="C78" t="s">
        <v>546</v>
      </c>
    </row>
    <row r="79" spans="1:8" x14ac:dyDescent="0.4">
      <c r="C79" s="155" t="s">
        <v>3</v>
      </c>
      <c r="D79" s="155"/>
      <c r="E79" s="155"/>
      <c r="F79" s="155" t="s">
        <v>4</v>
      </c>
      <c r="G79" s="155"/>
    </row>
    <row r="80" spans="1:8" x14ac:dyDescent="0.4">
      <c r="C80" s="155" t="s">
        <v>271</v>
      </c>
      <c r="D80" s="173">
        <v>1188</v>
      </c>
      <c r="E80" s="155"/>
      <c r="F80" s="155" t="s">
        <v>33</v>
      </c>
      <c r="G80" s="173">
        <v>1188</v>
      </c>
    </row>
    <row r="81" spans="1:13" x14ac:dyDescent="0.4">
      <c r="D81" s="162"/>
      <c r="G81" s="162"/>
    </row>
    <row r="82" spans="1:13" x14ac:dyDescent="0.4">
      <c r="A82" t="s">
        <v>651</v>
      </c>
      <c r="B82" s="159" t="s">
        <v>450</v>
      </c>
      <c r="C82" t="s">
        <v>610</v>
      </c>
      <c r="D82" s="162"/>
      <c r="G82" s="281" t="s">
        <v>611</v>
      </c>
      <c r="H82" t="s">
        <v>139</v>
      </c>
    </row>
    <row r="83" spans="1:13" x14ac:dyDescent="0.4">
      <c r="C83" t="s">
        <v>628</v>
      </c>
      <c r="D83" s="162"/>
      <c r="G83" s="162"/>
    </row>
    <row r="84" spans="1:13" x14ac:dyDescent="0.4">
      <c r="C84" s="155" t="s">
        <v>3</v>
      </c>
      <c r="D84" s="173"/>
      <c r="E84" s="155"/>
      <c r="F84" s="155" t="s">
        <v>4</v>
      </c>
      <c r="G84" s="173"/>
    </row>
    <row r="85" spans="1:13" x14ac:dyDescent="0.4">
      <c r="C85" s="155" t="s">
        <v>371</v>
      </c>
      <c r="D85" s="173">
        <v>39000</v>
      </c>
      <c r="E85" s="155"/>
      <c r="F85" s="155" t="s">
        <v>33</v>
      </c>
      <c r="G85" s="173">
        <v>39000</v>
      </c>
    </row>
    <row r="86" spans="1:13" x14ac:dyDescent="0.4">
      <c r="D86" s="162"/>
      <c r="G86" s="162"/>
      <c r="H86" s="160" t="s">
        <v>638</v>
      </c>
    </row>
    <row r="87" spans="1:13" x14ac:dyDescent="0.4">
      <c r="A87" t="s">
        <v>650</v>
      </c>
      <c r="B87" s="159" t="s">
        <v>450</v>
      </c>
      <c r="C87" t="s">
        <v>613</v>
      </c>
      <c r="D87" s="162"/>
      <c r="G87" s="162"/>
      <c r="H87" t="s">
        <v>637</v>
      </c>
    </row>
    <row r="88" spans="1:13" x14ac:dyDescent="0.4">
      <c r="B88" s="159"/>
      <c r="C88" t="s">
        <v>612</v>
      </c>
      <c r="D88" s="162"/>
      <c r="G88" s="162"/>
      <c r="H88" t="s">
        <v>636</v>
      </c>
    </row>
    <row r="89" spans="1:13" x14ac:dyDescent="0.4">
      <c r="C89" s="155" t="s">
        <v>3</v>
      </c>
      <c r="D89" s="173"/>
      <c r="E89" s="155"/>
      <c r="F89" s="155" t="s">
        <v>4</v>
      </c>
      <c r="G89" s="173"/>
      <c r="H89" t="s">
        <v>639</v>
      </c>
    </row>
    <row r="90" spans="1:13" x14ac:dyDescent="0.4">
      <c r="C90" s="155" t="s">
        <v>611</v>
      </c>
      <c r="D90" s="173">
        <v>117000</v>
      </c>
      <c r="E90" s="155"/>
      <c r="F90" s="155" t="s">
        <v>33</v>
      </c>
      <c r="G90" s="173">
        <v>117000</v>
      </c>
    </row>
    <row r="91" spans="1:13" x14ac:dyDescent="0.4">
      <c r="D91" s="162"/>
      <c r="G91" s="162"/>
    </row>
    <row r="92" spans="1:13" x14ac:dyDescent="0.4">
      <c r="B92" s="167" t="s">
        <v>450</v>
      </c>
      <c r="C92" t="s">
        <v>629</v>
      </c>
      <c r="D92" s="162"/>
      <c r="G92" s="162"/>
      <c r="H92" t="s">
        <v>635</v>
      </c>
    </row>
    <row r="93" spans="1:13" x14ac:dyDescent="0.4">
      <c r="C93" s="155" t="s">
        <v>3</v>
      </c>
      <c r="D93" s="173"/>
      <c r="E93" s="155"/>
      <c r="F93" s="155" t="s">
        <v>4</v>
      </c>
      <c r="G93" s="173"/>
      <c r="H93" t="s">
        <v>658</v>
      </c>
      <c r="I93" s="155" t="s">
        <v>3</v>
      </c>
      <c r="J93" s="155"/>
      <c r="K93" s="155"/>
      <c r="L93" s="155" t="s">
        <v>4</v>
      </c>
      <c r="M93" s="155"/>
    </row>
    <row r="94" spans="1:13" x14ac:dyDescent="0.4">
      <c r="C94" s="155" t="s">
        <v>371</v>
      </c>
      <c r="D94" s="173">
        <v>117000</v>
      </c>
      <c r="E94" s="155"/>
      <c r="F94" s="155" t="s">
        <v>611</v>
      </c>
      <c r="G94" s="173">
        <v>117000</v>
      </c>
      <c r="I94" s="155" t="s">
        <v>371</v>
      </c>
      <c r="J94" s="173">
        <v>117000</v>
      </c>
      <c r="K94" s="155"/>
      <c r="L94" s="155" t="s">
        <v>400</v>
      </c>
      <c r="M94" s="173">
        <v>117000</v>
      </c>
    </row>
    <row r="95" spans="1:13" x14ac:dyDescent="0.4">
      <c r="D95" s="162"/>
      <c r="G95" s="162"/>
    </row>
    <row r="96" spans="1:13" x14ac:dyDescent="0.4">
      <c r="A96" t="s">
        <v>652</v>
      </c>
      <c r="B96" s="280" t="s">
        <v>452</v>
      </c>
      <c r="C96" t="s">
        <v>547</v>
      </c>
      <c r="G96" s="167" t="s">
        <v>107</v>
      </c>
      <c r="H96" t="s">
        <v>71</v>
      </c>
    </row>
    <row r="97" spans="1:8" x14ac:dyDescent="0.4">
      <c r="C97" t="s">
        <v>548</v>
      </c>
    </row>
    <row r="98" spans="1:8" x14ac:dyDescent="0.4">
      <c r="C98" s="155" t="s">
        <v>3</v>
      </c>
      <c r="D98" s="155"/>
      <c r="E98" s="155"/>
      <c r="F98" s="155" t="s">
        <v>4</v>
      </c>
      <c r="G98" s="155"/>
    </row>
    <row r="99" spans="1:8" x14ac:dyDescent="0.4">
      <c r="C99" s="155" t="s">
        <v>70</v>
      </c>
      <c r="D99" s="173">
        <v>34100</v>
      </c>
      <c r="E99" s="155"/>
      <c r="F99" s="155" t="s">
        <v>107</v>
      </c>
      <c r="G99" s="173">
        <v>34100</v>
      </c>
    </row>
    <row r="100" spans="1:8" x14ac:dyDescent="0.4">
      <c r="D100" s="162"/>
      <c r="G100" s="162"/>
    </row>
    <row r="101" spans="1:8" x14ac:dyDescent="0.4">
      <c r="A101" t="s">
        <v>653</v>
      </c>
      <c r="B101" s="167" t="s">
        <v>450</v>
      </c>
      <c r="C101" t="s">
        <v>549</v>
      </c>
      <c r="G101" s="167" t="s">
        <v>540</v>
      </c>
      <c r="H101" t="s">
        <v>78</v>
      </c>
    </row>
    <row r="102" spans="1:8" x14ac:dyDescent="0.4">
      <c r="C102" t="s">
        <v>550</v>
      </c>
    </row>
    <row r="103" spans="1:8" x14ac:dyDescent="0.4">
      <c r="C103" s="155" t="s">
        <v>3</v>
      </c>
      <c r="D103" s="155"/>
      <c r="E103" s="155"/>
      <c r="F103" s="155" t="s">
        <v>4</v>
      </c>
      <c r="G103" s="155"/>
    </row>
    <row r="104" spans="1:8" x14ac:dyDescent="0.4">
      <c r="C104" s="155" t="s">
        <v>540</v>
      </c>
      <c r="D104" s="173">
        <v>2000000</v>
      </c>
      <c r="E104" s="155"/>
      <c r="F104" s="155" t="s">
        <v>33</v>
      </c>
      <c r="G104" s="173">
        <v>2000000</v>
      </c>
    </row>
    <row r="106" spans="1:8" x14ac:dyDescent="0.4">
      <c r="A106" s="193" t="s">
        <v>560</v>
      </c>
      <c r="B106" s="193"/>
      <c r="C106" s="193"/>
      <c r="D106" s="193"/>
      <c r="E106" s="193"/>
      <c r="F106" s="193"/>
      <c r="G106" s="193"/>
    </row>
    <row r="107" spans="1:8" x14ac:dyDescent="0.4">
      <c r="A107" s="193" t="s">
        <v>654</v>
      </c>
      <c r="B107" s="277" t="s">
        <v>450</v>
      </c>
      <c r="C107" s="193" t="s">
        <v>551</v>
      </c>
      <c r="D107" s="193"/>
      <c r="E107" s="193"/>
      <c r="F107" s="193"/>
      <c r="G107" s="277" t="s">
        <v>20</v>
      </c>
    </row>
    <row r="108" spans="1:8" x14ac:dyDescent="0.4">
      <c r="A108" s="193"/>
      <c r="B108" s="193"/>
      <c r="C108" s="193" t="s">
        <v>552</v>
      </c>
      <c r="D108" s="193"/>
      <c r="E108" s="193"/>
      <c r="F108" s="193"/>
      <c r="G108" s="193"/>
    </row>
    <row r="109" spans="1:8" x14ac:dyDescent="0.4">
      <c r="A109" s="193"/>
      <c r="B109" s="193"/>
      <c r="C109" s="278" t="s">
        <v>3</v>
      </c>
      <c r="D109" s="278"/>
      <c r="E109" s="278"/>
      <c r="F109" s="278" t="s">
        <v>4</v>
      </c>
      <c r="G109" s="278"/>
    </row>
    <row r="110" spans="1:8" x14ac:dyDescent="0.4">
      <c r="A110" s="193"/>
      <c r="B110" s="193"/>
      <c r="C110" s="278" t="s">
        <v>20</v>
      </c>
      <c r="D110" s="279">
        <v>200000</v>
      </c>
      <c r="E110" s="278"/>
      <c r="F110" s="278" t="s">
        <v>553</v>
      </c>
      <c r="G110" s="279">
        <v>200000</v>
      </c>
    </row>
    <row r="111" spans="1:8" x14ac:dyDescent="0.4">
      <c r="A111" s="193"/>
      <c r="B111" s="193"/>
      <c r="C111" s="193"/>
      <c r="D111" s="193"/>
      <c r="E111" s="193"/>
      <c r="F111" s="193"/>
      <c r="G111" s="193"/>
    </row>
    <row r="112" spans="1:8" x14ac:dyDescent="0.4">
      <c r="A112" s="193" t="s">
        <v>655</v>
      </c>
      <c r="B112" s="193" t="s">
        <v>452</v>
      </c>
      <c r="C112" s="193" t="s">
        <v>614</v>
      </c>
      <c r="D112" s="193"/>
      <c r="E112" s="193"/>
      <c r="F112" s="193"/>
      <c r="G112" s="277" t="s">
        <v>598</v>
      </c>
    </row>
    <row r="113" spans="1:7" x14ac:dyDescent="0.4">
      <c r="A113" s="193"/>
      <c r="B113" s="193"/>
      <c r="C113" s="193" t="s">
        <v>557</v>
      </c>
      <c r="D113" s="193"/>
      <c r="E113" s="193"/>
      <c r="F113" s="193"/>
      <c r="G113" s="193"/>
    </row>
    <row r="114" spans="1:7" x14ac:dyDescent="0.4">
      <c r="A114" s="193"/>
      <c r="B114" s="193"/>
      <c r="C114" s="278" t="s">
        <v>3</v>
      </c>
      <c r="D114" s="278"/>
      <c r="E114" s="278"/>
      <c r="F114" s="278" t="s">
        <v>4</v>
      </c>
      <c r="G114" s="278"/>
    </row>
    <row r="115" spans="1:7" x14ac:dyDescent="0.4">
      <c r="A115" s="193"/>
      <c r="B115" s="193"/>
      <c r="C115" s="278" t="s">
        <v>392</v>
      </c>
      <c r="D115" s="279">
        <v>5400</v>
      </c>
      <c r="E115" s="278"/>
      <c r="F115" s="278" t="s">
        <v>419</v>
      </c>
      <c r="G115" s="279">
        <v>5400</v>
      </c>
    </row>
    <row r="116" spans="1:7" x14ac:dyDescent="0.4">
      <c r="A116" s="193"/>
      <c r="B116" s="193"/>
      <c r="C116" s="193"/>
      <c r="D116" s="193"/>
      <c r="E116" s="193"/>
      <c r="F116" s="193"/>
      <c r="G116" s="193"/>
    </row>
    <row r="117" spans="1:7" x14ac:dyDescent="0.4">
      <c r="A117" s="193" t="s">
        <v>656</v>
      </c>
      <c r="B117" s="277" t="s">
        <v>450</v>
      </c>
      <c r="C117" s="193" t="s">
        <v>554</v>
      </c>
      <c r="D117" s="193"/>
      <c r="E117" s="193"/>
      <c r="F117" s="193"/>
      <c r="G117" s="277" t="s">
        <v>599</v>
      </c>
    </row>
    <row r="118" spans="1:7" x14ac:dyDescent="0.4">
      <c r="A118" s="193"/>
      <c r="B118" s="193"/>
      <c r="C118" s="193" t="s">
        <v>556</v>
      </c>
      <c r="D118" s="193"/>
      <c r="E118" s="193"/>
      <c r="F118" s="193"/>
      <c r="G118" s="193"/>
    </row>
    <row r="119" spans="1:7" x14ac:dyDescent="0.4">
      <c r="A119" s="193"/>
      <c r="B119" s="193"/>
      <c r="C119" s="278" t="s">
        <v>3</v>
      </c>
      <c r="D119" s="278"/>
      <c r="E119" s="278"/>
      <c r="F119" s="278" t="s">
        <v>4</v>
      </c>
      <c r="G119" s="278"/>
    </row>
    <row r="120" spans="1:7" x14ac:dyDescent="0.4">
      <c r="A120" s="193"/>
      <c r="B120" s="193"/>
      <c r="C120" s="278" t="s">
        <v>555</v>
      </c>
      <c r="D120" s="279">
        <v>10000</v>
      </c>
      <c r="E120" s="278"/>
      <c r="F120" s="278" t="s">
        <v>392</v>
      </c>
      <c r="G120" s="279">
        <v>10000</v>
      </c>
    </row>
    <row r="121" spans="1:7" x14ac:dyDescent="0.4">
      <c r="A121" s="193"/>
      <c r="B121" s="193"/>
      <c r="C121" s="193"/>
      <c r="D121" s="195"/>
      <c r="E121" s="193"/>
      <c r="F121" s="193"/>
      <c r="G121" s="195"/>
    </row>
    <row r="122" spans="1:7" x14ac:dyDescent="0.4">
      <c r="A122" s="193" t="s">
        <v>559</v>
      </c>
      <c r="B122" s="193"/>
      <c r="C122" s="193"/>
      <c r="D122" s="195"/>
      <c r="E122" s="193"/>
      <c r="F122" s="193"/>
      <c r="G122" s="195"/>
    </row>
    <row r="123" spans="1:7" x14ac:dyDescent="0.4">
      <c r="A123" s="193" t="s">
        <v>657</v>
      </c>
      <c r="B123" s="193" t="s">
        <v>452</v>
      </c>
      <c r="C123" s="193" t="s">
        <v>558</v>
      </c>
      <c r="D123" s="193"/>
      <c r="E123" s="193"/>
      <c r="F123" s="193"/>
      <c r="G123" s="193"/>
    </row>
    <row r="124" spans="1:7" x14ac:dyDescent="0.4">
      <c r="A124" s="193"/>
      <c r="B124" s="193"/>
      <c r="C124" s="193" t="s">
        <v>561</v>
      </c>
      <c r="D124" s="193"/>
      <c r="E124" s="193"/>
      <c r="F124" s="193"/>
      <c r="G124" s="193"/>
    </row>
    <row r="125" spans="1:7" x14ac:dyDescent="0.4">
      <c r="A125" s="193"/>
      <c r="B125" s="193"/>
      <c r="C125" s="278" t="s">
        <v>3</v>
      </c>
      <c r="D125" s="278"/>
      <c r="E125" s="278"/>
      <c r="F125" s="278" t="s">
        <v>4</v>
      </c>
      <c r="G125" s="278"/>
    </row>
    <row r="126" spans="1:7" x14ac:dyDescent="0.4">
      <c r="A126" s="193"/>
      <c r="B126" s="193"/>
      <c r="C126" s="278" t="s">
        <v>453</v>
      </c>
      <c r="D126" s="278">
        <v>-152088</v>
      </c>
      <c r="E126" s="278"/>
      <c r="F126" s="278" t="s">
        <v>392</v>
      </c>
      <c r="G126" s="278">
        <v>-152088</v>
      </c>
    </row>
    <row r="127" spans="1:7" x14ac:dyDescent="0.4">
      <c r="A127" t="s">
        <v>562</v>
      </c>
    </row>
    <row r="128" spans="1:7" x14ac:dyDescent="0.4">
      <c r="A128" t="s">
        <v>65</v>
      </c>
    </row>
    <row r="130" spans="1:8" x14ac:dyDescent="0.4">
      <c r="A130" t="s">
        <v>659</v>
      </c>
      <c r="B130" s="280" t="s">
        <v>452</v>
      </c>
      <c r="C130" t="s">
        <v>563</v>
      </c>
      <c r="G130" t="s">
        <v>600</v>
      </c>
    </row>
    <row r="131" spans="1:8" x14ac:dyDescent="0.4">
      <c r="C131" t="s">
        <v>564</v>
      </c>
    </row>
    <row r="132" spans="1:8" x14ac:dyDescent="0.4">
      <c r="C132" s="155" t="s">
        <v>3</v>
      </c>
      <c r="D132" s="155"/>
      <c r="E132" s="155"/>
      <c r="F132" s="155" t="s">
        <v>4</v>
      </c>
      <c r="G132" s="155"/>
    </row>
    <row r="133" spans="1:8" x14ac:dyDescent="0.4">
      <c r="C133" s="155" t="s">
        <v>33</v>
      </c>
      <c r="D133" s="173">
        <v>200000</v>
      </c>
      <c r="E133" s="155"/>
      <c r="F133" s="155" t="s">
        <v>541</v>
      </c>
      <c r="G133" s="173">
        <v>200000</v>
      </c>
    </row>
    <row r="135" spans="1:8" x14ac:dyDescent="0.4">
      <c r="A135" t="s">
        <v>660</v>
      </c>
      <c r="B135" s="167" t="s">
        <v>450</v>
      </c>
      <c r="C135" t="s">
        <v>565</v>
      </c>
      <c r="G135" t="s">
        <v>601</v>
      </c>
    </row>
    <row r="136" spans="1:8" x14ac:dyDescent="0.4">
      <c r="C136" t="s">
        <v>566</v>
      </c>
    </row>
    <row r="137" spans="1:8" x14ac:dyDescent="0.4">
      <c r="C137" s="155" t="s">
        <v>3</v>
      </c>
      <c r="D137" s="155"/>
      <c r="E137" s="155"/>
      <c r="F137" s="155" t="s">
        <v>4</v>
      </c>
      <c r="G137" s="155"/>
    </row>
    <row r="138" spans="1:8" x14ac:dyDescent="0.4">
      <c r="C138" s="155" t="s">
        <v>30</v>
      </c>
      <c r="D138" s="173">
        <v>20000</v>
      </c>
      <c r="E138" s="155"/>
      <c r="F138" s="155" t="s">
        <v>33</v>
      </c>
      <c r="G138" s="173">
        <v>20000</v>
      </c>
    </row>
    <row r="140" spans="1:8" x14ac:dyDescent="0.4">
      <c r="A140" t="s">
        <v>661</v>
      </c>
      <c r="B140" s="280" t="s">
        <v>452</v>
      </c>
      <c r="C140" t="s">
        <v>568</v>
      </c>
    </row>
    <row r="141" spans="1:8" x14ac:dyDescent="0.4">
      <c r="C141" t="s">
        <v>567</v>
      </c>
      <c r="G141" s="167" t="s">
        <v>106</v>
      </c>
      <c r="H141" t="s">
        <v>139</v>
      </c>
    </row>
    <row r="142" spans="1:8" x14ac:dyDescent="0.4">
      <c r="C142" s="155" t="s">
        <v>3</v>
      </c>
      <c r="D142" s="155"/>
      <c r="E142" s="155"/>
      <c r="F142" s="155" t="s">
        <v>4</v>
      </c>
      <c r="G142" s="155"/>
    </row>
    <row r="143" spans="1:8" x14ac:dyDescent="0.4">
      <c r="C143" s="155" t="s">
        <v>106</v>
      </c>
      <c r="D143" s="155">
        <v>540</v>
      </c>
      <c r="E143" s="155"/>
      <c r="F143" s="155" t="s">
        <v>107</v>
      </c>
      <c r="G143" s="155">
        <v>540</v>
      </c>
    </row>
    <row r="145" spans="1:8" x14ac:dyDescent="0.4">
      <c r="A145" t="s">
        <v>663</v>
      </c>
      <c r="B145" s="280" t="s">
        <v>452</v>
      </c>
      <c r="C145" t="s">
        <v>569</v>
      </c>
      <c r="G145" s="167" t="s">
        <v>106</v>
      </c>
    </row>
    <row r="146" spans="1:8" x14ac:dyDescent="0.4">
      <c r="C146" t="s">
        <v>570</v>
      </c>
    </row>
    <row r="147" spans="1:8" x14ac:dyDescent="0.4">
      <c r="C147" s="155" t="s">
        <v>3</v>
      </c>
      <c r="D147" s="155"/>
      <c r="E147" s="155"/>
      <c r="F147" s="155" t="s">
        <v>4</v>
      </c>
      <c r="G147" s="155"/>
    </row>
    <row r="148" spans="1:8" x14ac:dyDescent="0.4">
      <c r="C148" s="155" t="s">
        <v>354</v>
      </c>
      <c r="D148" s="155">
        <v>540</v>
      </c>
      <c r="E148" s="155"/>
      <c r="F148" s="155" t="s">
        <v>106</v>
      </c>
      <c r="G148" s="155">
        <v>540</v>
      </c>
    </row>
    <row r="150" spans="1:8" x14ac:dyDescent="0.4">
      <c r="C150" t="s">
        <v>571</v>
      </c>
    </row>
    <row r="151" spans="1:8" x14ac:dyDescent="0.4">
      <c r="C151" s="155" t="s">
        <v>3</v>
      </c>
      <c r="D151" s="155"/>
      <c r="E151" s="155"/>
      <c r="F151" s="155" t="s">
        <v>4</v>
      </c>
      <c r="G151" s="155"/>
    </row>
    <row r="152" spans="1:8" x14ac:dyDescent="0.4">
      <c r="C152" s="155" t="s">
        <v>572</v>
      </c>
      <c r="D152" s="155"/>
      <c r="E152" s="155"/>
      <c r="F152" s="155" t="s">
        <v>106</v>
      </c>
      <c r="G152" s="155"/>
    </row>
    <row r="154" spans="1:8" x14ac:dyDescent="0.4">
      <c r="C154" t="s">
        <v>573</v>
      </c>
      <c r="F154" t="s">
        <v>574</v>
      </c>
    </row>
    <row r="155" spans="1:8" x14ac:dyDescent="0.4">
      <c r="C155" s="155" t="s">
        <v>3</v>
      </c>
      <c r="D155" s="155"/>
      <c r="E155" s="155"/>
      <c r="F155" s="155" t="s">
        <v>4</v>
      </c>
      <c r="G155" s="155"/>
    </row>
    <row r="156" spans="1:8" x14ac:dyDescent="0.4">
      <c r="C156" s="155" t="s">
        <v>107</v>
      </c>
      <c r="D156" s="155"/>
      <c r="E156" s="155"/>
      <c r="F156" s="155" t="s">
        <v>106</v>
      </c>
      <c r="G156" s="155"/>
    </row>
    <row r="158" spans="1:8" x14ac:dyDescent="0.4">
      <c r="A158" s="193" t="s">
        <v>662</v>
      </c>
      <c r="B158" s="277" t="s">
        <v>450</v>
      </c>
      <c r="C158" s="193" t="s">
        <v>575</v>
      </c>
      <c r="D158" s="193"/>
      <c r="E158" s="193"/>
      <c r="F158" s="193"/>
      <c r="G158" s="277" t="s">
        <v>576</v>
      </c>
      <c r="H158" t="s">
        <v>139</v>
      </c>
    </row>
    <row r="159" spans="1:8" x14ac:dyDescent="0.4">
      <c r="A159" s="193"/>
      <c r="B159" s="193"/>
      <c r="C159" s="193" t="s">
        <v>577</v>
      </c>
      <c r="D159" s="193"/>
      <c r="E159" s="193"/>
      <c r="F159" s="193"/>
      <c r="G159" s="193"/>
    </row>
    <row r="160" spans="1:8" x14ac:dyDescent="0.4">
      <c r="A160" s="193"/>
      <c r="B160" s="193"/>
      <c r="C160" s="278" t="s">
        <v>3</v>
      </c>
      <c r="D160" s="278"/>
      <c r="E160" s="278"/>
      <c r="F160" s="278" t="s">
        <v>4</v>
      </c>
      <c r="G160" s="278"/>
    </row>
    <row r="161" spans="1:8" x14ac:dyDescent="0.4">
      <c r="A161" s="193"/>
      <c r="B161" s="193"/>
      <c r="C161" s="278" t="s">
        <v>576</v>
      </c>
      <c r="D161" s="279">
        <v>1000</v>
      </c>
      <c r="E161" s="278"/>
      <c r="F161" s="278" t="s">
        <v>70</v>
      </c>
      <c r="G161" s="279">
        <v>1000</v>
      </c>
    </row>
    <row r="162" spans="1:8" x14ac:dyDescent="0.4">
      <c r="A162" s="193"/>
      <c r="B162" s="193"/>
      <c r="C162" s="193"/>
      <c r="D162" s="193"/>
      <c r="E162" s="193"/>
      <c r="F162" s="193"/>
      <c r="G162" s="193"/>
    </row>
    <row r="163" spans="1:8" x14ac:dyDescent="0.4">
      <c r="A163" s="193" t="s">
        <v>664</v>
      </c>
      <c r="B163" s="277" t="s">
        <v>450</v>
      </c>
      <c r="C163" s="193" t="s">
        <v>578</v>
      </c>
      <c r="D163" s="193"/>
      <c r="E163" s="193"/>
      <c r="F163" s="193"/>
      <c r="G163" s="193"/>
    </row>
    <row r="164" spans="1:8" x14ac:dyDescent="0.4">
      <c r="A164" s="193"/>
      <c r="B164" s="193"/>
      <c r="C164" s="278" t="s">
        <v>3</v>
      </c>
      <c r="D164" s="278"/>
      <c r="E164" s="278"/>
      <c r="F164" s="278" t="s">
        <v>4</v>
      </c>
      <c r="G164" s="278"/>
    </row>
    <row r="165" spans="1:8" x14ac:dyDescent="0.4">
      <c r="A165" s="193"/>
      <c r="B165" s="193"/>
      <c r="C165" s="278" t="s">
        <v>271</v>
      </c>
      <c r="D165" s="279">
        <v>1000</v>
      </c>
      <c r="E165" s="278"/>
      <c r="F165" s="278" t="s">
        <v>576</v>
      </c>
      <c r="G165" s="279">
        <v>1000</v>
      </c>
    </row>
    <row r="166" spans="1:8" x14ac:dyDescent="0.4">
      <c r="A166" s="193"/>
      <c r="B166" s="193"/>
      <c r="C166" s="193"/>
      <c r="D166" s="193"/>
      <c r="E166" s="193"/>
      <c r="F166" s="193"/>
      <c r="G166" s="193"/>
    </row>
    <row r="167" spans="1:8" x14ac:dyDescent="0.4">
      <c r="A167" s="193" t="s">
        <v>665</v>
      </c>
      <c r="B167" s="277" t="s">
        <v>450</v>
      </c>
      <c r="C167" s="193" t="s">
        <v>579</v>
      </c>
      <c r="D167" s="193"/>
      <c r="E167" s="193"/>
      <c r="F167" s="193"/>
      <c r="G167" s="277" t="s">
        <v>62</v>
      </c>
      <c r="H167" t="s">
        <v>78</v>
      </c>
    </row>
    <row r="168" spans="1:8" x14ac:dyDescent="0.4">
      <c r="A168" s="193"/>
      <c r="B168" s="193"/>
      <c r="C168" s="278" t="s">
        <v>3</v>
      </c>
      <c r="D168" s="201"/>
      <c r="E168" s="278"/>
      <c r="F168" s="202" t="s">
        <v>4</v>
      </c>
      <c r="G168" s="278"/>
    </row>
    <row r="169" spans="1:8" x14ac:dyDescent="0.4">
      <c r="A169" s="193"/>
      <c r="B169" s="193"/>
      <c r="C169" s="278" t="s">
        <v>271</v>
      </c>
      <c r="D169" s="290">
        <v>9000</v>
      </c>
      <c r="E169" s="278"/>
      <c r="F169" s="202" t="s">
        <v>62</v>
      </c>
      <c r="G169" s="279">
        <v>9000</v>
      </c>
    </row>
    <row r="170" spans="1:8" x14ac:dyDescent="0.4">
      <c r="A170" s="193"/>
      <c r="B170" s="193"/>
      <c r="C170" s="193"/>
      <c r="D170" s="193"/>
      <c r="E170" s="278"/>
      <c r="F170" s="193"/>
      <c r="G170" s="193"/>
    </row>
    <row r="171" spans="1:8" x14ac:dyDescent="0.4">
      <c r="A171" s="193" t="s">
        <v>666</v>
      </c>
      <c r="B171" s="277" t="s">
        <v>450</v>
      </c>
      <c r="C171" s="193" t="s">
        <v>580</v>
      </c>
      <c r="D171" s="193"/>
      <c r="E171" s="278"/>
      <c r="F171" s="193"/>
      <c r="G171" s="277" t="s">
        <v>62</v>
      </c>
      <c r="H171" t="s">
        <v>78</v>
      </c>
    </row>
    <row r="172" spans="1:8" x14ac:dyDescent="0.4">
      <c r="A172" s="193"/>
      <c r="B172" s="193"/>
      <c r="C172" s="193" t="s">
        <v>581</v>
      </c>
      <c r="D172" s="193"/>
      <c r="E172" s="278"/>
      <c r="F172" s="193"/>
      <c r="G172" s="193"/>
    </row>
    <row r="173" spans="1:8" x14ac:dyDescent="0.4">
      <c r="A173" s="193"/>
      <c r="B173" s="193"/>
      <c r="C173" s="278" t="s">
        <v>3</v>
      </c>
      <c r="D173" s="201"/>
      <c r="E173" s="278"/>
      <c r="F173" s="202" t="s">
        <v>4</v>
      </c>
      <c r="G173" s="278"/>
    </row>
    <row r="174" spans="1:8" x14ac:dyDescent="0.4">
      <c r="A174" s="193"/>
      <c r="B174" s="193"/>
      <c r="C174" s="278" t="s">
        <v>62</v>
      </c>
      <c r="D174" s="290">
        <v>9000</v>
      </c>
      <c r="E174" s="278"/>
      <c r="F174" s="202" t="s">
        <v>354</v>
      </c>
      <c r="G174" s="279">
        <v>9000</v>
      </c>
    </row>
    <row r="175" spans="1:8" x14ac:dyDescent="0.4">
      <c r="E175" s="155"/>
    </row>
    <row r="176" spans="1:8" x14ac:dyDescent="0.4">
      <c r="A176" t="s">
        <v>667</v>
      </c>
      <c r="B176" s="280" t="s">
        <v>452</v>
      </c>
      <c r="C176" t="s">
        <v>582</v>
      </c>
      <c r="E176" s="155"/>
    </row>
    <row r="177" spans="1:8" x14ac:dyDescent="0.4">
      <c r="C177" t="s">
        <v>583</v>
      </c>
      <c r="E177" s="155"/>
      <c r="G177" s="167" t="s">
        <v>178</v>
      </c>
      <c r="H177" t="s">
        <v>78</v>
      </c>
    </row>
    <row r="178" spans="1:8" x14ac:dyDescent="0.4">
      <c r="C178" s="155" t="s">
        <v>3</v>
      </c>
      <c r="D178" s="172"/>
      <c r="E178" s="155"/>
      <c r="F178" s="174" t="s">
        <v>4</v>
      </c>
      <c r="G178" s="155"/>
    </row>
    <row r="179" spans="1:8" x14ac:dyDescent="0.4">
      <c r="C179" s="155" t="s">
        <v>70</v>
      </c>
      <c r="D179" s="291">
        <v>10000</v>
      </c>
      <c r="E179" s="155"/>
      <c r="F179" s="174" t="s">
        <v>178</v>
      </c>
      <c r="G179" s="173">
        <v>10000</v>
      </c>
    </row>
    <row r="180" spans="1:8" x14ac:dyDescent="0.4">
      <c r="D180" s="158"/>
      <c r="E180" s="158"/>
      <c r="F180" s="158"/>
    </row>
    <row r="181" spans="1:8" x14ac:dyDescent="0.4">
      <c r="A181" t="s">
        <v>668</v>
      </c>
      <c r="B181" s="167" t="s">
        <v>450</v>
      </c>
      <c r="C181" t="s">
        <v>584</v>
      </c>
    </row>
    <row r="182" spans="1:8" x14ac:dyDescent="0.4">
      <c r="C182" t="s">
        <v>585</v>
      </c>
    </row>
    <row r="183" spans="1:8" x14ac:dyDescent="0.4">
      <c r="C183" s="155" t="s">
        <v>3</v>
      </c>
      <c r="D183" s="155"/>
      <c r="E183" s="155"/>
      <c r="F183" s="155" t="s">
        <v>4</v>
      </c>
      <c r="G183" s="155"/>
    </row>
    <row r="184" spans="1:8" x14ac:dyDescent="0.4">
      <c r="C184" s="155" t="s">
        <v>178</v>
      </c>
      <c r="D184" s="173">
        <v>10000</v>
      </c>
      <c r="E184" s="155"/>
      <c r="F184" s="155" t="s">
        <v>70</v>
      </c>
      <c r="G184" s="173">
        <v>10000</v>
      </c>
    </row>
    <row r="186" spans="1:8" x14ac:dyDescent="0.4">
      <c r="B186" s="167" t="s">
        <v>450</v>
      </c>
      <c r="C186" s="155" t="s">
        <v>3</v>
      </c>
      <c r="D186" s="155"/>
      <c r="E186" s="155"/>
      <c r="F186" s="155" t="s">
        <v>4</v>
      </c>
      <c r="G186" s="155"/>
    </row>
    <row r="187" spans="1:8" x14ac:dyDescent="0.4">
      <c r="C187" s="155" t="s">
        <v>57</v>
      </c>
      <c r="D187" s="155"/>
      <c r="E187" s="155"/>
      <c r="F187" s="155" t="s">
        <v>70</v>
      </c>
      <c r="G187" s="155"/>
    </row>
    <row r="189" spans="1:8" x14ac:dyDescent="0.4">
      <c r="A189" s="193" t="s">
        <v>669</v>
      </c>
      <c r="B189" s="193" t="s">
        <v>452</v>
      </c>
      <c r="C189" s="193" t="s">
        <v>586</v>
      </c>
      <c r="D189" s="193"/>
      <c r="E189" s="193"/>
      <c r="F189" s="193"/>
      <c r="G189" s="193"/>
    </row>
    <row r="190" spans="1:8" x14ac:dyDescent="0.4">
      <c r="A190" s="193"/>
      <c r="B190" s="193"/>
      <c r="C190" s="193" t="s">
        <v>587</v>
      </c>
      <c r="D190" s="193"/>
      <c r="E190" s="193"/>
      <c r="F190" s="193"/>
      <c r="G190" s="277" t="s">
        <v>35</v>
      </c>
      <c r="H190" t="s">
        <v>78</v>
      </c>
    </row>
    <row r="191" spans="1:8" x14ac:dyDescent="0.4">
      <c r="A191" s="193"/>
      <c r="B191" s="193"/>
      <c r="C191" s="278" t="s">
        <v>3</v>
      </c>
      <c r="D191" s="278"/>
      <c r="E191" s="278"/>
      <c r="F191" s="278" t="s">
        <v>4</v>
      </c>
      <c r="G191" s="278"/>
    </row>
    <row r="192" spans="1:8" x14ac:dyDescent="0.4">
      <c r="A192" s="193"/>
      <c r="B192" s="193"/>
      <c r="C192" s="278" t="s">
        <v>33</v>
      </c>
      <c r="D192" s="279">
        <v>1000</v>
      </c>
      <c r="E192" s="278"/>
      <c r="F192" s="278" t="s">
        <v>35</v>
      </c>
      <c r="G192" s="279">
        <v>1000</v>
      </c>
    </row>
    <row r="193" spans="1:13" x14ac:dyDescent="0.4">
      <c r="A193" s="193"/>
      <c r="B193" s="193"/>
      <c r="C193" s="193"/>
      <c r="D193" s="193"/>
      <c r="E193" s="193"/>
      <c r="F193" s="193"/>
      <c r="G193" s="193"/>
    </row>
    <row r="194" spans="1:13" x14ac:dyDescent="0.4">
      <c r="A194" s="193" t="s">
        <v>671</v>
      </c>
      <c r="B194" s="193" t="s">
        <v>452</v>
      </c>
      <c r="C194" s="193" t="s">
        <v>615</v>
      </c>
      <c r="D194" s="193"/>
      <c r="E194" s="193"/>
      <c r="F194" s="193"/>
      <c r="G194" s="193"/>
    </row>
    <row r="195" spans="1:13" x14ac:dyDescent="0.4">
      <c r="A195" s="193"/>
      <c r="B195" s="193"/>
      <c r="C195" s="193" t="s">
        <v>633</v>
      </c>
      <c r="D195" s="193"/>
      <c r="E195" s="193"/>
      <c r="F195" s="193"/>
      <c r="G195" s="193"/>
      <c r="H195" s="160" t="s">
        <v>641</v>
      </c>
    </row>
    <row r="196" spans="1:13" x14ac:dyDescent="0.4">
      <c r="A196" s="193"/>
      <c r="B196" s="193"/>
      <c r="C196" s="278" t="s">
        <v>3</v>
      </c>
      <c r="D196" s="278"/>
      <c r="E196" s="278"/>
      <c r="F196" s="278" t="s">
        <v>4</v>
      </c>
      <c r="G196" s="278"/>
      <c r="H196" s="160"/>
      <c r="I196" t="s">
        <v>640</v>
      </c>
    </row>
    <row r="197" spans="1:13" x14ac:dyDescent="0.4">
      <c r="A197" s="193"/>
      <c r="B197" s="193"/>
      <c r="C197" s="278" t="s">
        <v>35</v>
      </c>
      <c r="D197" s="279">
        <v>1000</v>
      </c>
      <c r="E197" s="278"/>
      <c r="F197" s="278" t="s">
        <v>107</v>
      </c>
      <c r="G197" s="279">
        <v>1000</v>
      </c>
      <c r="I197" s="172" t="s">
        <v>3</v>
      </c>
      <c r="J197" s="174"/>
      <c r="K197" s="155"/>
      <c r="L197" s="172" t="s">
        <v>4</v>
      </c>
      <c r="M197" s="174"/>
    </row>
    <row r="198" spans="1:13" x14ac:dyDescent="0.4">
      <c r="A198" s="193"/>
      <c r="B198" s="193"/>
      <c r="C198" s="193"/>
      <c r="D198" s="195"/>
      <c r="E198" s="193"/>
      <c r="F198" s="193"/>
      <c r="G198" s="195"/>
      <c r="I198" s="283" t="s">
        <v>35</v>
      </c>
      <c r="J198" s="284">
        <v>1000</v>
      </c>
      <c r="K198" s="158"/>
      <c r="L198" s="158" t="s">
        <v>107</v>
      </c>
      <c r="M198" s="285">
        <v>4300</v>
      </c>
    </row>
    <row r="199" spans="1:13" x14ac:dyDescent="0.4">
      <c r="A199" s="193" t="s">
        <v>670</v>
      </c>
      <c r="B199" s="193" t="s">
        <v>452</v>
      </c>
      <c r="C199" s="193" t="s">
        <v>589</v>
      </c>
      <c r="D199" s="195"/>
      <c r="E199" s="193"/>
      <c r="F199" s="193"/>
      <c r="G199" s="195"/>
      <c r="I199" s="286" t="s">
        <v>106</v>
      </c>
      <c r="J199" s="287">
        <v>3300</v>
      </c>
      <c r="K199" s="288"/>
      <c r="L199" s="288"/>
      <c r="M199" s="289"/>
    </row>
    <row r="200" spans="1:13" x14ac:dyDescent="0.4">
      <c r="A200" s="193"/>
      <c r="B200" s="193"/>
      <c r="C200" s="193" t="s">
        <v>634</v>
      </c>
      <c r="D200" s="195"/>
      <c r="E200" s="193"/>
      <c r="F200" s="193"/>
      <c r="G200" s="195"/>
      <c r="J200" s="162"/>
    </row>
    <row r="201" spans="1:13" x14ac:dyDescent="0.4">
      <c r="A201" s="193"/>
      <c r="B201" s="193"/>
      <c r="C201" s="278" t="s">
        <v>3</v>
      </c>
      <c r="D201" s="279"/>
      <c r="E201" s="278"/>
      <c r="F201" s="278" t="s">
        <v>4</v>
      </c>
      <c r="G201" s="279"/>
    </row>
    <row r="202" spans="1:13" x14ac:dyDescent="0.4">
      <c r="A202" s="193"/>
      <c r="B202" s="193"/>
      <c r="C202" s="278" t="s">
        <v>106</v>
      </c>
      <c r="D202" s="279">
        <v>3300</v>
      </c>
      <c r="E202" s="278"/>
      <c r="F202" s="278" t="s">
        <v>107</v>
      </c>
      <c r="G202" s="279">
        <v>3300</v>
      </c>
    </row>
    <row r="203" spans="1:13" x14ac:dyDescent="0.4">
      <c r="A203" s="193"/>
      <c r="B203" s="193"/>
      <c r="C203" s="193"/>
      <c r="D203" s="195"/>
      <c r="E203" s="193"/>
      <c r="F203" s="193"/>
      <c r="G203" s="195"/>
    </row>
    <row r="204" spans="1:13" x14ac:dyDescent="0.4">
      <c r="A204" s="193" t="s">
        <v>672</v>
      </c>
      <c r="B204" s="193" t="s">
        <v>452</v>
      </c>
      <c r="C204" s="193" t="s">
        <v>588</v>
      </c>
      <c r="D204" s="193"/>
      <c r="E204" s="193"/>
      <c r="F204" s="193"/>
      <c r="G204" s="193"/>
      <c r="H204" t="s">
        <v>630</v>
      </c>
      <c r="I204" t="s">
        <v>642</v>
      </c>
    </row>
    <row r="205" spans="1:13" x14ac:dyDescent="0.4">
      <c r="A205" s="193"/>
      <c r="B205" s="193"/>
      <c r="C205" s="193" t="s">
        <v>597</v>
      </c>
      <c r="D205" s="193"/>
      <c r="E205" s="193"/>
      <c r="F205" s="193"/>
      <c r="G205" s="193"/>
    </row>
    <row r="206" spans="1:13" x14ac:dyDescent="0.4">
      <c r="A206" s="193"/>
      <c r="B206" s="193"/>
      <c r="C206" s="278" t="s">
        <v>3</v>
      </c>
      <c r="D206" s="278"/>
      <c r="E206" s="278"/>
      <c r="F206" s="278" t="s">
        <v>4</v>
      </c>
      <c r="G206" s="278"/>
      <c r="I206" s="155" t="s">
        <v>3</v>
      </c>
      <c r="J206" s="155"/>
      <c r="K206" s="155"/>
      <c r="L206" s="155" t="s">
        <v>4</v>
      </c>
      <c r="M206" s="155"/>
    </row>
    <row r="207" spans="1:13" x14ac:dyDescent="0.4">
      <c r="A207" s="193"/>
      <c r="B207" s="193"/>
      <c r="C207" s="278" t="s">
        <v>70</v>
      </c>
      <c r="D207" s="279">
        <v>3300</v>
      </c>
      <c r="E207" s="278"/>
      <c r="F207" s="278" t="s">
        <v>106</v>
      </c>
      <c r="G207" s="279">
        <v>3300</v>
      </c>
      <c r="I207" s="155" t="s">
        <v>70</v>
      </c>
      <c r="J207" s="173">
        <v>4300</v>
      </c>
      <c r="K207" s="155"/>
      <c r="L207" s="155" t="s">
        <v>107</v>
      </c>
      <c r="M207" s="173">
        <v>4300</v>
      </c>
    </row>
    <row r="208" spans="1:13" x14ac:dyDescent="0.4">
      <c r="I208" t="s">
        <v>631</v>
      </c>
    </row>
    <row r="209" spans="1:9" x14ac:dyDescent="0.4">
      <c r="A209" t="s">
        <v>674</v>
      </c>
      <c r="B209" s="167" t="s">
        <v>450</v>
      </c>
      <c r="C209" t="s">
        <v>590</v>
      </c>
      <c r="I209" t="s">
        <v>632</v>
      </c>
    </row>
    <row r="210" spans="1:9" x14ac:dyDescent="0.4">
      <c r="C210" t="s">
        <v>596</v>
      </c>
      <c r="G210" s="167" t="s">
        <v>10</v>
      </c>
      <c r="H210" t="s">
        <v>139</v>
      </c>
    </row>
    <row r="211" spans="1:9" x14ac:dyDescent="0.4">
      <c r="C211" s="155" t="s">
        <v>3</v>
      </c>
      <c r="D211" s="155"/>
      <c r="E211" s="155"/>
      <c r="F211" s="155" t="s">
        <v>4</v>
      </c>
      <c r="G211" s="155"/>
    </row>
    <row r="212" spans="1:9" x14ac:dyDescent="0.4">
      <c r="C212" s="155" t="s">
        <v>10</v>
      </c>
      <c r="D212" s="173">
        <v>5000</v>
      </c>
      <c r="E212" s="155"/>
      <c r="F212" s="155" t="s">
        <v>70</v>
      </c>
      <c r="G212" s="173">
        <v>5000</v>
      </c>
    </row>
    <row r="214" spans="1:9" x14ac:dyDescent="0.4">
      <c r="A214" t="s">
        <v>675</v>
      </c>
      <c r="B214" s="167" t="s">
        <v>450</v>
      </c>
      <c r="C214" t="s">
        <v>591</v>
      </c>
    </row>
    <row r="215" spans="1:9" x14ac:dyDescent="0.4">
      <c r="C215" t="s">
        <v>594</v>
      </c>
    </row>
    <row r="216" spans="1:9" x14ac:dyDescent="0.4">
      <c r="C216" s="155" t="s">
        <v>3</v>
      </c>
      <c r="D216" s="155"/>
      <c r="E216" s="155"/>
      <c r="F216" s="155" t="s">
        <v>4</v>
      </c>
      <c r="G216" s="155"/>
    </row>
    <row r="217" spans="1:9" x14ac:dyDescent="0.4">
      <c r="C217" s="155" t="s">
        <v>592</v>
      </c>
      <c r="D217" s="173">
        <v>4000</v>
      </c>
      <c r="E217" s="155"/>
      <c r="F217" s="155" t="s">
        <v>10</v>
      </c>
      <c r="G217" s="173">
        <v>4000</v>
      </c>
    </row>
    <row r="219" spans="1:9" x14ac:dyDescent="0.4">
      <c r="A219" t="s">
        <v>673</v>
      </c>
      <c r="B219" s="280" t="s">
        <v>452</v>
      </c>
      <c r="C219" t="s">
        <v>593</v>
      </c>
    </row>
    <row r="220" spans="1:9" x14ac:dyDescent="0.4">
      <c r="C220" t="s">
        <v>595</v>
      </c>
    </row>
    <row r="221" spans="1:9" x14ac:dyDescent="0.4">
      <c r="C221" s="155" t="s">
        <v>3</v>
      </c>
      <c r="D221" s="155"/>
      <c r="E221" s="155"/>
      <c r="F221" s="155" t="s">
        <v>4</v>
      </c>
      <c r="G221" s="155"/>
    </row>
    <row r="222" spans="1:9" x14ac:dyDescent="0.4">
      <c r="C222" s="155" t="s">
        <v>70</v>
      </c>
      <c r="D222" s="173">
        <v>1000</v>
      </c>
      <c r="E222" s="155"/>
      <c r="F222" s="155" t="s">
        <v>10</v>
      </c>
      <c r="G222" s="173">
        <v>1000</v>
      </c>
    </row>
    <row r="224" spans="1:9" x14ac:dyDescent="0.4">
      <c r="A224" s="193" t="s">
        <v>678</v>
      </c>
      <c r="B224" s="277" t="s">
        <v>450</v>
      </c>
      <c r="C224" s="193" t="s">
        <v>602</v>
      </c>
      <c r="D224" s="193"/>
      <c r="E224" s="193"/>
      <c r="F224" s="193"/>
      <c r="G224" s="277" t="s">
        <v>603</v>
      </c>
      <c r="H224" t="s">
        <v>78</v>
      </c>
    </row>
    <row r="225" spans="1:8" x14ac:dyDescent="0.4">
      <c r="A225" s="193"/>
      <c r="B225" s="193"/>
      <c r="C225" s="193" t="s">
        <v>606</v>
      </c>
      <c r="D225" s="193"/>
      <c r="E225" s="193"/>
      <c r="F225" s="193"/>
      <c r="G225" s="193"/>
    </row>
    <row r="226" spans="1:8" x14ac:dyDescent="0.4">
      <c r="A226" s="193"/>
      <c r="B226" s="193"/>
      <c r="C226" s="278" t="s">
        <v>3</v>
      </c>
      <c r="D226" s="278"/>
      <c r="E226" s="278"/>
      <c r="F226" s="278" t="s">
        <v>4</v>
      </c>
      <c r="G226" s="278"/>
    </row>
    <row r="227" spans="1:8" x14ac:dyDescent="0.4">
      <c r="A227" s="193"/>
      <c r="B227" s="193"/>
      <c r="C227" s="278" t="s">
        <v>603</v>
      </c>
      <c r="D227" s="278">
        <v>100</v>
      </c>
      <c r="E227" s="278"/>
      <c r="F227" s="278" t="s">
        <v>70</v>
      </c>
      <c r="G227" s="278">
        <v>100</v>
      </c>
    </row>
    <row r="228" spans="1:8" x14ac:dyDescent="0.4">
      <c r="A228" s="193"/>
      <c r="B228" s="193"/>
      <c r="C228" s="193"/>
      <c r="D228" s="193"/>
      <c r="E228" s="193"/>
      <c r="F228" s="193"/>
      <c r="G228" s="193"/>
    </row>
    <row r="229" spans="1:8" x14ac:dyDescent="0.4">
      <c r="A229" s="193" t="s">
        <v>677</v>
      </c>
      <c r="B229" s="277" t="s">
        <v>450</v>
      </c>
      <c r="C229" s="193" t="s">
        <v>604</v>
      </c>
      <c r="D229" s="193"/>
      <c r="E229" s="193"/>
      <c r="F229" s="193"/>
      <c r="G229" s="193"/>
    </row>
    <row r="230" spans="1:8" x14ac:dyDescent="0.4">
      <c r="A230" s="193"/>
      <c r="B230" s="193"/>
      <c r="C230" s="193"/>
      <c r="D230" s="193"/>
      <c r="E230" s="193"/>
      <c r="F230" s="193"/>
      <c r="G230" s="193"/>
    </row>
    <row r="231" spans="1:8" x14ac:dyDescent="0.4">
      <c r="A231" s="193"/>
      <c r="B231" s="193"/>
      <c r="C231" s="278" t="s">
        <v>3</v>
      </c>
      <c r="D231" s="278"/>
      <c r="E231" s="278"/>
      <c r="F231" s="278" t="s">
        <v>4</v>
      </c>
      <c r="G231" s="278"/>
    </row>
    <row r="232" spans="1:8" x14ac:dyDescent="0.4">
      <c r="A232" s="193"/>
      <c r="B232" s="193"/>
      <c r="C232" s="278" t="s">
        <v>44</v>
      </c>
      <c r="D232" s="279">
        <v>30000</v>
      </c>
      <c r="E232" s="278"/>
      <c r="F232" s="278" t="s">
        <v>70</v>
      </c>
      <c r="G232" s="279">
        <v>30000</v>
      </c>
    </row>
    <row r="233" spans="1:8" x14ac:dyDescent="0.4">
      <c r="A233" s="193"/>
      <c r="B233" s="193"/>
      <c r="C233" s="193"/>
      <c r="D233" s="193"/>
      <c r="E233" s="193"/>
      <c r="F233" s="193"/>
      <c r="G233" s="193"/>
    </row>
    <row r="234" spans="1:8" x14ac:dyDescent="0.4">
      <c r="A234" s="193" t="s">
        <v>676</v>
      </c>
      <c r="B234" s="277" t="s">
        <v>450</v>
      </c>
      <c r="C234" s="193" t="s">
        <v>605</v>
      </c>
      <c r="D234" s="193"/>
      <c r="E234" s="193"/>
      <c r="F234" s="193"/>
      <c r="G234" s="193"/>
    </row>
    <row r="235" spans="1:8" x14ac:dyDescent="0.4">
      <c r="A235" s="193"/>
      <c r="B235" s="193"/>
      <c r="C235" s="193"/>
      <c r="D235" s="193"/>
      <c r="E235" s="193"/>
      <c r="F235" s="193"/>
      <c r="G235" s="193"/>
    </row>
    <row r="236" spans="1:8" x14ac:dyDescent="0.4">
      <c r="A236" s="193"/>
      <c r="B236" s="193"/>
      <c r="C236" s="278" t="s">
        <v>3</v>
      </c>
      <c r="D236" s="278"/>
      <c r="E236" s="278"/>
      <c r="F236" s="278" t="s">
        <v>4</v>
      </c>
      <c r="G236" s="278"/>
    </row>
    <row r="237" spans="1:8" x14ac:dyDescent="0.4">
      <c r="A237" s="193"/>
      <c r="B237" s="193"/>
      <c r="C237" s="278" t="s">
        <v>44</v>
      </c>
      <c r="D237" s="278">
        <v>100</v>
      </c>
      <c r="E237" s="278"/>
      <c r="F237" s="278" t="s">
        <v>603</v>
      </c>
      <c r="G237" s="278">
        <v>100</v>
      </c>
    </row>
    <row r="239" spans="1:8" x14ac:dyDescent="0.4">
      <c r="A239" t="s">
        <v>679</v>
      </c>
      <c r="B239" s="292" t="s">
        <v>452</v>
      </c>
      <c r="C239" t="s">
        <v>680</v>
      </c>
      <c r="G239" s="159" t="s">
        <v>620</v>
      </c>
      <c r="H239" t="s">
        <v>139</v>
      </c>
    </row>
    <row r="240" spans="1:8" x14ac:dyDescent="0.4">
      <c r="C240" t="s">
        <v>688</v>
      </c>
    </row>
    <row r="241" spans="1:8" x14ac:dyDescent="0.4">
      <c r="C241" s="155" t="s">
        <v>3</v>
      </c>
      <c r="D241" s="155"/>
      <c r="E241" s="155"/>
      <c r="F241" s="155" t="s">
        <v>4</v>
      </c>
      <c r="G241" s="155"/>
      <c r="H241" t="s">
        <v>687</v>
      </c>
    </row>
    <row r="242" spans="1:8" x14ac:dyDescent="0.4">
      <c r="C242" s="155" t="s">
        <v>620</v>
      </c>
      <c r="D242" s="173">
        <v>10000</v>
      </c>
      <c r="E242" s="155"/>
      <c r="F242" s="155" t="s">
        <v>30</v>
      </c>
      <c r="G242" s="173">
        <v>10000</v>
      </c>
    </row>
    <row r="244" spans="1:8" x14ac:dyDescent="0.4">
      <c r="A244" t="s">
        <v>681</v>
      </c>
      <c r="B244" s="292" t="s">
        <v>452</v>
      </c>
      <c r="C244" t="s">
        <v>680</v>
      </c>
    </row>
    <row r="246" spans="1:8" x14ac:dyDescent="0.4">
      <c r="C246" s="155" t="s">
        <v>3</v>
      </c>
      <c r="D246" s="155"/>
      <c r="E246" s="155"/>
      <c r="F246" s="155" t="s">
        <v>4</v>
      </c>
      <c r="G246" s="155"/>
    </row>
    <row r="247" spans="1:8" x14ac:dyDescent="0.4">
      <c r="C247" s="155" t="s">
        <v>354</v>
      </c>
      <c r="D247" s="173">
        <v>10000</v>
      </c>
      <c r="E247" s="155"/>
      <c r="F247" s="155" t="s">
        <v>620</v>
      </c>
      <c r="G247" s="173">
        <v>10000</v>
      </c>
    </row>
    <row r="249" spans="1:8" x14ac:dyDescent="0.4">
      <c r="A249" t="s">
        <v>685</v>
      </c>
      <c r="B249" s="167" t="s">
        <v>450</v>
      </c>
      <c r="C249" t="s">
        <v>686</v>
      </c>
      <c r="G249" s="159" t="s">
        <v>684</v>
      </c>
      <c r="H249" t="s">
        <v>139</v>
      </c>
    </row>
    <row r="250" spans="1:8" x14ac:dyDescent="0.4">
      <c r="C250" t="s">
        <v>689</v>
      </c>
    </row>
    <row r="251" spans="1:8" x14ac:dyDescent="0.4">
      <c r="C251" s="155" t="s">
        <v>3</v>
      </c>
      <c r="D251" s="155"/>
      <c r="E251" s="155"/>
      <c r="F251" s="155" t="s">
        <v>4</v>
      </c>
      <c r="G251" s="155"/>
    </row>
    <row r="252" spans="1:8" x14ac:dyDescent="0.4">
      <c r="C252" s="155" t="s">
        <v>684</v>
      </c>
      <c r="D252" s="173">
        <v>1000</v>
      </c>
      <c r="E252" s="155"/>
      <c r="F252" s="155" t="s">
        <v>70</v>
      </c>
      <c r="G252" s="173">
        <v>1000</v>
      </c>
    </row>
    <row r="254" spans="1:8" x14ac:dyDescent="0.4">
      <c r="A254" t="s">
        <v>682</v>
      </c>
      <c r="B254" s="293" t="s">
        <v>452</v>
      </c>
      <c r="C254" t="s">
        <v>683</v>
      </c>
    </row>
    <row r="255" spans="1:8" x14ac:dyDescent="0.4">
      <c r="C255" t="s">
        <v>690</v>
      </c>
    </row>
    <row r="256" spans="1:8" x14ac:dyDescent="0.4">
      <c r="C256" s="155" t="s">
        <v>3</v>
      </c>
      <c r="D256" s="155"/>
      <c r="E256" s="155"/>
      <c r="F256" s="155" t="s">
        <v>4</v>
      </c>
      <c r="G256" s="155"/>
    </row>
    <row r="257" spans="3:7" x14ac:dyDescent="0.4">
      <c r="C257" s="155" t="s">
        <v>70</v>
      </c>
      <c r="D257" s="173">
        <v>1000</v>
      </c>
      <c r="E257" s="155"/>
      <c r="F257" s="155" t="s">
        <v>684</v>
      </c>
      <c r="G257" s="173">
        <v>1000</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W114"/>
  <sheetViews>
    <sheetView zoomScaleNormal="100"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294" t="s">
        <v>92</v>
      </c>
      <c r="B1" s="295"/>
      <c r="C1" s="295"/>
      <c r="D1" s="295"/>
      <c r="E1" s="295"/>
      <c r="F1" s="295"/>
      <c r="G1" s="295"/>
      <c r="H1" s="295"/>
      <c r="I1" s="295"/>
      <c r="J1" s="295"/>
    </row>
    <row r="2" spans="1:23" ht="28.5" customHeight="1" thickBot="1" x14ac:dyDescent="0.45">
      <c r="D2" s="295" t="s">
        <v>1</v>
      </c>
      <c r="E2" s="295"/>
      <c r="F2" s="295"/>
      <c r="G2" s="295"/>
    </row>
    <row r="3" spans="1:23" x14ac:dyDescent="0.4">
      <c r="A3" s="296" t="s">
        <v>0</v>
      </c>
      <c r="B3" s="298" t="s">
        <v>2</v>
      </c>
      <c r="C3" s="299"/>
      <c r="D3" s="298" t="s">
        <v>5</v>
      </c>
      <c r="E3" s="300"/>
      <c r="F3" s="301" t="s">
        <v>0</v>
      </c>
      <c r="G3" s="298" t="s">
        <v>6</v>
      </c>
      <c r="H3" s="299"/>
      <c r="I3" s="298" t="s">
        <v>7</v>
      </c>
      <c r="J3" s="299"/>
      <c r="R3" t="s">
        <v>414</v>
      </c>
    </row>
    <row r="4" spans="1:23" x14ac:dyDescent="0.4">
      <c r="A4" s="297"/>
      <c r="B4" s="5" t="s">
        <v>3</v>
      </c>
      <c r="C4" s="1" t="s">
        <v>4</v>
      </c>
      <c r="D4" s="6" t="s">
        <v>3</v>
      </c>
      <c r="E4" s="45" t="s">
        <v>4</v>
      </c>
      <c r="F4" s="302"/>
      <c r="G4" s="16" t="s">
        <v>3</v>
      </c>
      <c r="H4" s="15" t="s">
        <v>4</v>
      </c>
      <c r="I4" s="16" t="s">
        <v>3</v>
      </c>
      <c r="J4" s="15" t="s">
        <v>4</v>
      </c>
      <c r="R4" s="167" t="s">
        <v>415</v>
      </c>
    </row>
    <row r="5" spans="1:23" x14ac:dyDescent="0.4">
      <c r="A5" s="250" t="s">
        <v>88</v>
      </c>
      <c r="B5" s="259" t="s">
        <v>88</v>
      </c>
      <c r="C5" s="17"/>
      <c r="D5" s="32"/>
      <c r="E5" s="44"/>
      <c r="F5" s="47"/>
      <c r="G5" s="34"/>
      <c r="H5" s="33"/>
      <c r="I5" s="111"/>
      <c r="J5" s="35"/>
      <c r="R5" t="s">
        <v>423</v>
      </c>
    </row>
    <row r="6" spans="1:23" x14ac:dyDescent="0.4">
      <c r="A6" s="8" t="s">
        <v>406</v>
      </c>
      <c r="B6" s="105" t="s">
        <v>616</v>
      </c>
      <c r="C6" s="18"/>
      <c r="D6" s="27"/>
      <c r="E6" s="42"/>
      <c r="F6" s="48"/>
      <c r="G6" s="27"/>
      <c r="H6" s="18"/>
      <c r="I6" s="108"/>
      <c r="J6" s="18"/>
      <c r="T6" t="s">
        <v>460</v>
      </c>
      <c r="W6" t="s">
        <v>409</v>
      </c>
    </row>
    <row r="7" spans="1:23" x14ac:dyDescent="0.4">
      <c r="A7" s="3" t="s">
        <v>400</v>
      </c>
      <c r="B7" s="106"/>
      <c r="C7" s="18" t="s">
        <v>442</v>
      </c>
      <c r="D7" s="26"/>
      <c r="E7" s="42" t="s">
        <v>407</v>
      </c>
      <c r="F7" s="49"/>
      <c r="G7" s="27"/>
      <c r="H7" s="18"/>
      <c r="I7" s="106"/>
      <c r="J7" s="36"/>
      <c r="T7" t="s">
        <v>461</v>
      </c>
    </row>
    <row r="8" spans="1:23" x14ac:dyDescent="0.4">
      <c r="A8" s="3" t="s">
        <v>354</v>
      </c>
      <c r="B8" s="107"/>
      <c r="C8" s="18" t="s">
        <v>443</v>
      </c>
      <c r="D8" s="26"/>
      <c r="E8" s="42"/>
      <c r="F8" s="49"/>
      <c r="G8" s="27"/>
      <c r="H8" s="18"/>
      <c r="I8" s="109"/>
      <c r="J8" s="36"/>
      <c r="T8" t="s">
        <v>462</v>
      </c>
    </row>
    <row r="9" spans="1:23" x14ac:dyDescent="0.4">
      <c r="B9" s="107"/>
      <c r="C9" s="18" t="s">
        <v>444</v>
      </c>
      <c r="D9" s="26"/>
      <c r="E9" s="42"/>
      <c r="F9" s="49"/>
      <c r="G9" s="27"/>
      <c r="H9" s="18"/>
      <c r="I9" s="109"/>
      <c r="J9" s="36"/>
      <c r="T9" t="s">
        <v>463</v>
      </c>
    </row>
    <row r="10" spans="1:23" x14ac:dyDescent="0.4">
      <c r="B10" s="107"/>
      <c r="C10" s="18"/>
      <c r="D10" s="26"/>
      <c r="E10" s="42"/>
      <c r="F10" s="49"/>
      <c r="G10" s="27"/>
      <c r="H10" s="18"/>
      <c r="I10" s="109"/>
      <c r="J10" s="36"/>
    </row>
    <row r="11" spans="1:23" x14ac:dyDescent="0.4">
      <c r="B11" s="263"/>
      <c r="I11" s="263"/>
      <c r="J11" s="36"/>
    </row>
    <row r="12" spans="1:23" x14ac:dyDescent="0.4">
      <c r="A12" s="167" t="s">
        <v>476</v>
      </c>
      <c r="B12" s="276" t="s">
        <v>476</v>
      </c>
      <c r="I12" s="263"/>
      <c r="J12" s="36"/>
      <c r="T12" t="s">
        <v>464</v>
      </c>
    </row>
    <row r="13" spans="1:23" x14ac:dyDescent="0.4">
      <c r="A13" s="251"/>
      <c r="B13" s="263"/>
      <c r="C13" t="s">
        <v>478</v>
      </c>
      <c r="I13" s="263"/>
      <c r="J13" s="36"/>
      <c r="K13" t="s">
        <v>468</v>
      </c>
      <c r="T13" t="s">
        <v>465</v>
      </c>
    </row>
    <row r="14" spans="1:23" x14ac:dyDescent="0.4">
      <c r="B14" s="263"/>
      <c r="C14" t="s">
        <v>479</v>
      </c>
      <c r="I14" s="263"/>
      <c r="J14" s="36"/>
    </row>
    <row r="15" spans="1:23" x14ac:dyDescent="0.4">
      <c r="B15" s="263"/>
      <c r="I15" s="263"/>
      <c r="J15" s="36"/>
    </row>
    <row r="16" spans="1:23" x14ac:dyDescent="0.4">
      <c r="B16" s="263"/>
      <c r="I16" s="263"/>
      <c r="J16" s="36"/>
    </row>
    <row r="17" spans="1:23" x14ac:dyDescent="0.4">
      <c r="B17" s="107" t="s">
        <v>90</v>
      </c>
      <c r="C17" s="18"/>
      <c r="D17" s="26"/>
      <c r="E17" s="42"/>
      <c r="F17" s="49"/>
      <c r="G17" s="27"/>
      <c r="H17" s="18"/>
      <c r="I17" s="109"/>
      <c r="J17" s="36"/>
      <c r="K17" s="167" t="s">
        <v>459</v>
      </c>
      <c r="L17" s="160" t="s">
        <v>608</v>
      </c>
      <c r="N17" t="s">
        <v>609</v>
      </c>
    </row>
    <row r="18" spans="1:23" x14ac:dyDescent="0.4">
      <c r="A18" s="252" t="s">
        <v>445</v>
      </c>
      <c r="B18" s="108" t="s">
        <v>619</v>
      </c>
      <c r="C18" s="19"/>
      <c r="D18" s="26"/>
      <c r="E18" s="43"/>
      <c r="F18" s="48"/>
      <c r="G18" s="26"/>
      <c r="H18" s="37"/>
      <c r="I18" s="109"/>
      <c r="J18" s="36"/>
      <c r="K18" t="s">
        <v>607</v>
      </c>
    </row>
    <row r="19" spans="1:23" x14ac:dyDescent="0.4">
      <c r="B19" s="108"/>
      <c r="F19" s="48"/>
      <c r="G19" s="26"/>
      <c r="H19" s="37"/>
      <c r="I19" s="109"/>
      <c r="J19" s="36"/>
      <c r="O19" s="160"/>
    </row>
    <row r="20" spans="1:23" x14ac:dyDescent="0.4">
      <c r="B20" s="107"/>
      <c r="C20" s="19" t="s">
        <v>491</v>
      </c>
      <c r="D20" s="30"/>
      <c r="E20" s="43" t="s">
        <v>408</v>
      </c>
      <c r="F20" s="48"/>
      <c r="G20" s="26"/>
      <c r="H20" s="37"/>
      <c r="I20" s="109"/>
      <c r="J20" s="36"/>
      <c r="L20" t="s">
        <v>625</v>
      </c>
      <c r="P20" t="s">
        <v>477</v>
      </c>
    </row>
    <row r="21" spans="1:23" x14ac:dyDescent="0.4">
      <c r="B21" s="108"/>
      <c r="C21" s="19" t="s">
        <v>621</v>
      </c>
      <c r="D21" s="30"/>
      <c r="E21" s="97"/>
      <c r="F21" s="48"/>
      <c r="G21" s="26"/>
      <c r="H21" s="37"/>
      <c r="I21" s="109"/>
      <c r="J21" s="36"/>
      <c r="L21" t="s">
        <v>626</v>
      </c>
    </row>
    <row r="22" spans="1:23" x14ac:dyDescent="0.4">
      <c r="B22" s="109"/>
      <c r="C22" s="19" t="s">
        <v>622</v>
      </c>
      <c r="D22" s="30"/>
      <c r="F22" s="48"/>
      <c r="G22" s="26"/>
      <c r="H22" s="37"/>
      <c r="I22" s="109"/>
      <c r="J22" s="36"/>
      <c r="L22" t="s">
        <v>627</v>
      </c>
    </row>
    <row r="23" spans="1:23" x14ac:dyDescent="0.4">
      <c r="A23" s="167" t="s">
        <v>618</v>
      </c>
      <c r="B23" s="282" t="s">
        <v>620</v>
      </c>
      <c r="C23" s="20" t="s">
        <v>623</v>
      </c>
      <c r="D23" s="30"/>
      <c r="E23" s="43"/>
      <c r="F23" s="48"/>
      <c r="G23" s="29"/>
      <c r="H23" s="37"/>
      <c r="I23" s="109"/>
      <c r="J23" s="36"/>
    </row>
    <row r="24" spans="1:23" x14ac:dyDescent="0.4">
      <c r="A24" s="167" t="s">
        <v>617</v>
      </c>
      <c r="B24" s="282" t="s">
        <v>611</v>
      </c>
      <c r="C24" s="18" t="s">
        <v>624</v>
      </c>
      <c r="D24" s="27"/>
      <c r="E24" s="43"/>
      <c r="F24" s="48"/>
      <c r="G24" s="26"/>
      <c r="H24" s="37"/>
      <c r="I24" s="109"/>
      <c r="J24" s="36"/>
    </row>
    <row r="25" spans="1:23" x14ac:dyDescent="0.4">
      <c r="A25" s="253" t="s">
        <v>467</v>
      </c>
      <c r="B25" s="107" t="s">
        <v>440</v>
      </c>
      <c r="C25" s="18"/>
      <c r="D25" s="26"/>
      <c r="E25" s="42"/>
      <c r="F25" s="49"/>
      <c r="G25" s="27"/>
      <c r="H25" s="18"/>
      <c r="I25" s="109"/>
      <c r="J25" s="36"/>
      <c r="K25" s="167" t="s">
        <v>466</v>
      </c>
    </row>
    <row r="26" spans="1:23" x14ac:dyDescent="0.4">
      <c r="B26" s="260" t="s">
        <v>482</v>
      </c>
      <c r="C26" s="18"/>
      <c r="D26" s="26"/>
      <c r="E26" s="42"/>
      <c r="F26" s="49"/>
      <c r="G26" s="27"/>
      <c r="H26" s="18"/>
      <c r="I26" s="109"/>
      <c r="J26" s="36"/>
      <c r="K26" t="s">
        <v>480</v>
      </c>
      <c r="R26" t="s">
        <v>424</v>
      </c>
    </row>
    <row r="27" spans="1:23" x14ac:dyDescent="0.4">
      <c r="B27" s="108"/>
      <c r="C27" s="18" t="s">
        <v>492</v>
      </c>
      <c r="D27" s="26"/>
      <c r="E27" s="42"/>
      <c r="F27" s="49" t="s">
        <v>409</v>
      </c>
      <c r="G27" s="27"/>
      <c r="H27" s="18"/>
      <c r="I27" s="109"/>
      <c r="J27" s="36"/>
      <c r="L27" t="s">
        <v>495</v>
      </c>
      <c r="R27" s="167" t="s">
        <v>425</v>
      </c>
    </row>
    <row r="28" spans="1:23" x14ac:dyDescent="0.4">
      <c r="A28" s="271" t="s">
        <v>31</v>
      </c>
      <c r="B28" s="108"/>
      <c r="C28" s="18" t="s">
        <v>493</v>
      </c>
      <c r="D28" s="26"/>
      <c r="E28" s="42"/>
      <c r="F28" s="49"/>
      <c r="G28" s="27"/>
      <c r="H28" s="18"/>
      <c r="I28" s="109"/>
      <c r="J28" s="37"/>
      <c r="L28" t="s">
        <v>496</v>
      </c>
      <c r="R28" t="s">
        <v>431</v>
      </c>
    </row>
    <row r="29" spans="1:23" x14ac:dyDescent="0.4">
      <c r="A29" s="8" t="s">
        <v>30</v>
      </c>
      <c r="B29" s="107"/>
      <c r="C29" s="18" t="s">
        <v>494</v>
      </c>
      <c r="D29" s="26"/>
      <c r="E29" s="42"/>
      <c r="F29" s="49"/>
      <c r="G29" s="27"/>
      <c r="H29" s="18"/>
      <c r="I29" s="109"/>
      <c r="J29" s="37"/>
      <c r="K29" s="167"/>
      <c r="L29" t="s">
        <v>497</v>
      </c>
      <c r="T29" t="s">
        <v>426</v>
      </c>
      <c r="W29" t="s">
        <v>409</v>
      </c>
    </row>
    <row r="30" spans="1:23" x14ac:dyDescent="0.4">
      <c r="A30" s="253"/>
      <c r="B30" s="107"/>
      <c r="C30" s="18"/>
      <c r="D30" s="26"/>
      <c r="E30" s="42"/>
      <c r="F30" s="49"/>
      <c r="G30" s="27"/>
      <c r="H30" s="18"/>
      <c r="I30" s="109"/>
      <c r="J30" s="37"/>
      <c r="K30" s="167"/>
      <c r="L30" t="s">
        <v>498</v>
      </c>
      <c r="T30" t="s">
        <v>427</v>
      </c>
    </row>
    <row r="31" spans="1:23" x14ac:dyDescent="0.4">
      <c r="A31" s="9"/>
      <c r="B31" s="267"/>
      <c r="C31" s="272"/>
      <c r="D31" s="264"/>
      <c r="E31" s="269"/>
      <c r="F31" s="273"/>
      <c r="G31" s="264"/>
      <c r="I31" s="106"/>
      <c r="J31" s="37"/>
      <c r="K31" s="167"/>
      <c r="L31" t="s">
        <v>499</v>
      </c>
      <c r="T31" t="s">
        <v>428</v>
      </c>
    </row>
    <row r="32" spans="1:23" x14ac:dyDescent="0.4">
      <c r="A32" s="252" t="s">
        <v>413</v>
      </c>
      <c r="B32" s="267"/>
      <c r="C32" s="272"/>
      <c r="D32" s="264"/>
      <c r="E32" s="269"/>
      <c r="F32" s="273"/>
      <c r="G32" s="264"/>
      <c r="I32" s="106"/>
      <c r="J32" s="20"/>
    </row>
    <row r="33" spans="1:23" x14ac:dyDescent="0.4">
      <c r="A33" s="8" t="s">
        <v>9</v>
      </c>
      <c r="B33" s="268"/>
      <c r="C33" s="272"/>
      <c r="D33" s="265"/>
      <c r="E33" s="270"/>
      <c r="F33" s="274"/>
      <c r="G33" s="265"/>
      <c r="I33" s="108"/>
      <c r="J33" s="18"/>
      <c r="L33" s="167" t="s">
        <v>417</v>
      </c>
    </row>
    <row r="34" spans="1:23" x14ac:dyDescent="0.4">
      <c r="A34" s="255"/>
      <c r="B34" s="254" t="s">
        <v>413</v>
      </c>
      <c r="C34" s="20"/>
      <c r="D34" s="266"/>
      <c r="E34" s="43"/>
      <c r="F34" s="275"/>
      <c r="G34" s="266"/>
      <c r="H34" s="36"/>
      <c r="I34" s="106"/>
      <c r="J34" s="19"/>
      <c r="L34" t="s">
        <v>481</v>
      </c>
      <c r="R34" s="167" t="s">
        <v>430</v>
      </c>
    </row>
    <row r="35" spans="1:23" x14ac:dyDescent="0.4">
      <c r="A35" s="9" t="s">
        <v>11</v>
      </c>
      <c r="B35" s="87" t="s">
        <v>483</v>
      </c>
      <c r="C35" s="20"/>
      <c r="D35" s="89"/>
      <c r="E35" s="90"/>
      <c r="F35" s="48"/>
      <c r="G35" s="26"/>
      <c r="H35" s="20"/>
      <c r="I35" s="93"/>
      <c r="J35" s="20"/>
      <c r="K35" s="91"/>
      <c r="M35" t="s">
        <v>500</v>
      </c>
      <c r="R35" t="s">
        <v>429</v>
      </c>
    </row>
    <row r="36" spans="1:23" x14ac:dyDescent="0.4">
      <c r="A36" s="9" t="s">
        <v>25</v>
      </c>
      <c r="B36" s="106"/>
      <c r="C36" s="20" t="s">
        <v>503</v>
      </c>
      <c r="D36" s="30"/>
      <c r="E36" s="43"/>
      <c r="F36" s="48" t="s">
        <v>407</v>
      </c>
      <c r="G36" s="26"/>
      <c r="H36" s="18"/>
      <c r="I36" s="106"/>
      <c r="J36" s="18"/>
      <c r="M36" t="s">
        <v>501</v>
      </c>
      <c r="S36" t="s">
        <v>432</v>
      </c>
      <c r="U36" s="165"/>
    </row>
    <row r="37" spans="1:23" ht="19.5" thickBot="1" x14ac:dyDescent="0.45">
      <c r="A37" s="256" t="s">
        <v>417</v>
      </c>
      <c r="B37" s="257" t="s">
        <v>417</v>
      </c>
      <c r="C37" s="80"/>
      <c r="D37" s="28"/>
      <c r="E37" s="75"/>
      <c r="F37" s="54"/>
      <c r="G37" s="28"/>
      <c r="H37" s="74"/>
      <c r="I37" s="110"/>
      <c r="J37" s="81"/>
      <c r="K37" s="10"/>
      <c r="M37" t="s">
        <v>502</v>
      </c>
      <c r="S37" t="s">
        <v>433</v>
      </c>
      <c r="V37" t="s">
        <v>409</v>
      </c>
    </row>
    <row r="38" spans="1:23" ht="19.5" thickTop="1" x14ac:dyDescent="0.4">
      <c r="A38" s="102" t="s">
        <v>475</v>
      </c>
      <c r="B38" s="30" t="s">
        <v>83</v>
      </c>
      <c r="C38" s="117" t="s">
        <v>73</v>
      </c>
      <c r="D38" s="30"/>
      <c r="E38" s="42"/>
      <c r="F38" s="49"/>
      <c r="G38" s="27"/>
      <c r="H38" s="18"/>
      <c r="I38" s="30"/>
      <c r="J38" s="114"/>
      <c r="S38" t="s">
        <v>434</v>
      </c>
    </row>
    <row r="39" spans="1:23" x14ac:dyDescent="0.4">
      <c r="A39" s="3" t="s">
        <v>62</v>
      </c>
      <c r="B39" t="s">
        <v>487</v>
      </c>
      <c r="C39" s="117"/>
      <c r="D39" s="27"/>
      <c r="E39" s="42"/>
      <c r="F39" s="49"/>
      <c r="G39" s="27"/>
      <c r="H39" s="18"/>
      <c r="I39" s="27"/>
      <c r="J39" s="115"/>
    </row>
    <row r="40" spans="1:23" x14ac:dyDescent="0.4">
      <c r="A40" s="8" t="s">
        <v>34</v>
      </c>
      <c r="C40" s="117" t="s">
        <v>504</v>
      </c>
      <c r="D40" s="27"/>
      <c r="E40" s="42"/>
      <c r="F40" s="49" t="s">
        <v>409</v>
      </c>
      <c r="G40" s="27"/>
      <c r="H40" s="18"/>
      <c r="I40" s="27"/>
      <c r="J40" s="115"/>
      <c r="K40" s="167" t="s">
        <v>469</v>
      </c>
    </row>
    <row r="41" spans="1:23" x14ac:dyDescent="0.4">
      <c r="C41" s="117" t="s">
        <v>505</v>
      </c>
      <c r="D41" s="27"/>
      <c r="E41" s="42"/>
      <c r="F41" s="49"/>
      <c r="G41" s="27"/>
      <c r="H41" s="18"/>
      <c r="I41" s="27"/>
      <c r="J41" s="115"/>
      <c r="K41" t="s">
        <v>484</v>
      </c>
    </row>
    <row r="42" spans="1:23" x14ac:dyDescent="0.4">
      <c r="A42" s="3"/>
      <c r="B42" s="30"/>
      <c r="C42" s="117" t="s">
        <v>506</v>
      </c>
      <c r="D42" s="27"/>
      <c r="E42" s="42"/>
      <c r="F42" s="49"/>
      <c r="G42" s="27"/>
      <c r="H42" s="18"/>
      <c r="I42" s="27"/>
      <c r="J42" s="115"/>
      <c r="O42" t="s">
        <v>515</v>
      </c>
    </row>
    <row r="43" spans="1:23" x14ac:dyDescent="0.4">
      <c r="A43" s="252"/>
      <c r="B43" s="30"/>
      <c r="C43" s="117"/>
      <c r="D43" s="27"/>
      <c r="E43" s="42"/>
      <c r="F43" s="49"/>
      <c r="G43" s="27"/>
      <c r="H43" s="18"/>
      <c r="I43" s="27"/>
      <c r="J43" s="115"/>
      <c r="O43" s="167" t="s">
        <v>516</v>
      </c>
      <c r="R43" s="167" t="s">
        <v>439</v>
      </c>
    </row>
    <row r="44" spans="1:23" x14ac:dyDescent="0.4">
      <c r="A44" s="3"/>
      <c r="B44" s="103" t="s">
        <v>89</v>
      </c>
      <c r="C44" s="117"/>
      <c r="D44" s="27"/>
      <c r="E44" s="42"/>
      <c r="F44" s="49"/>
      <c r="G44" s="27"/>
      <c r="H44" s="18"/>
      <c r="I44" s="27"/>
      <c r="J44" s="115"/>
      <c r="O44" t="s">
        <v>517</v>
      </c>
      <c r="R44" t="s">
        <v>435</v>
      </c>
    </row>
    <row r="45" spans="1:23" x14ac:dyDescent="0.4">
      <c r="B45" s="30" t="s">
        <v>486</v>
      </c>
      <c r="C45" s="118"/>
      <c r="D45" s="27"/>
      <c r="E45" s="43"/>
      <c r="F45" s="48"/>
      <c r="G45" s="29"/>
      <c r="H45" s="18"/>
      <c r="I45" s="29"/>
      <c r="J45" s="115"/>
      <c r="O45" s="167" t="s">
        <v>518</v>
      </c>
      <c r="S45" t="s">
        <v>436</v>
      </c>
      <c r="W45" t="s">
        <v>409</v>
      </c>
    </row>
    <row r="46" spans="1:23" x14ac:dyDescent="0.4">
      <c r="C46" s="118" t="s">
        <v>507</v>
      </c>
      <c r="D46" s="27"/>
      <c r="E46" s="43"/>
      <c r="F46" s="48" t="s">
        <v>409</v>
      </c>
      <c r="G46" s="29"/>
      <c r="H46" s="18"/>
      <c r="I46" s="29"/>
      <c r="J46" s="115"/>
      <c r="O46" t="s">
        <v>519</v>
      </c>
      <c r="S46" t="s">
        <v>437</v>
      </c>
    </row>
    <row r="47" spans="1:23" x14ac:dyDescent="0.4">
      <c r="A47" s="167"/>
      <c r="B47" s="26"/>
      <c r="C47" s="118" t="s">
        <v>508</v>
      </c>
      <c r="D47" s="27"/>
      <c r="E47" s="43"/>
      <c r="F47" s="48"/>
      <c r="G47" s="29"/>
      <c r="H47" s="18"/>
      <c r="I47" s="29"/>
      <c r="J47" s="115"/>
      <c r="K47" s="167" t="s">
        <v>470</v>
      </c>
      <c r="O47" t="s">
        <v>471</v>
      </c>
      <c r="S47" t="s">
        <v>438</v>
      </c>
    </row>
    <row r="48" spans="1:23" x14ac:dyDescent="0.4">
      <c r="A48" s="8"/>
      <c r="B48" s="26"/>
      <c r="C48" s="118" t="s">
        <v>509</v>
      </c>
      <c r="D48" s="27"/>
      <c r="E48" s="43"/>
      <c r="F48" s="48"/>
      <c r="G48" s="29"/>
      <c r="H48" s="18"/>
      <c r="I48" s="29"/>
      <c r="J48" s="115"/>
      <c r="K48" t="s">
        <v>485</v>
      </c>
      <c r="R48" s="167"/>
    </row>
    <row r="49" spans="1:21" x14ac:dyDescent="0.4">
      <c r="A49" s="8"/>
      <c r="B49" s="26"/>
      <c r="C49" s="118" t="s">
        <v>510</v>
      </c>
      <c r="D49" s="27"/>
      <c r="E49" s="43"/>
      <c r="F49" s="48"/>
      <c r="G49" s="29"/>
      <c r="H49" s="18"/>
      <c r="I49" s="29"/>
      <c r="J49" s="115"/>
      <c r="L49" t="s">
        <v>512</v>
      </c>
    </row>
    <row r="50" spans="1:21" x14ac:dyDescent="0.4">
      <c r="A50" s="253" t="s">
        <v>472</v>
      </c>
      <c r="B50" s="26"/>
      <c r="C50" s="118" t="s">
        <v>511</v>
      </c>
      <c r="D50" s="27"/>
      <c r="E50" s="43"/>
      <c r="F50" s="48"/>
      <c r="G50" s="29"/>
      <c r="H50" s="18"/>
      <c r="I50" s="29"/>
      <c r="J50" s="115"/>
      <c r="L50" t="s">
        <v>513</v>
      </c>
    </row>
    <row r="51" spans="1:21" x14ac:dyDescent="0.4">
      <c r="A51" s="8" t="s">
        <v>36</v>
      </c>
      <c r="B51" s="102"/>
      <c r="C51" s="118"/>
      <c r="D51" s="27"/>
      <c r="E51" s="43"/>
      <c r="F51" s="48"/>
      <c r="G51" s="29"/>
      <c r="H51" s="18"/>
      <c r="I51" s="29"/>
      <c r="J51" s="115"/>
      <c r="L51" t="s">
        <v>514</v>
      </c>
    </row>
    <row r="52" spans="1:21" x14ac:dyDescent="0.4">
      <c r="A52" s="8" t="s">
        <v>37</v>
      </c>
      <c r="B52" s="26"/>
      <c r="C52" s="118"/>
      <c r="D52" s="27"/>
      <c r="E52" s="43"/>
      <c r="F52" s="48"/>
      <c r="G52" s="29"/>
      <c r="H52" s="18"/>
      <c r="I52" s="29"/>
      <c r="J52" s="115"/>
    </row>
    <row r="53" spans="1:21" x14ac:dyDescent="0.4">
      <c r="B53" s="26"/>
      <c r="C53" s="118"/>
      <c r="D53" s="101"/>
      <c r="E53" s="100"/>
      <c r="F53" s="48"/>
      <c r="G53" s="29"/>
      <c r="H53" s="18"/>
      <c r="I53" s="29"/>
      <c r="J53" s="99"/>
      <c r="Q53" t="s">
        <v>59</v>
      </c>
    </row>
    <row r="54" spans="1:21" x14ac:dyDescent="0.4">
      <c r="A54" s="9" t="s">
        <v>12</v>
      </c>
      <c r="B54" s="26"/>
      <c r="C54" s="119"/>
      <c r="D54" s="27"/>
      <c r="E54" s="132"/>
      <c r="F54" s="48"/>
      <c r="G54" s="29"/>
      <c r="H54" s="20"/>
      <c r="I54" s="29"/>
      <c r="J54" s="149"/>
      <c r="Q54" t="s">
        <v>47</v>
      </c>
      <c r="S54" s="148"/>
    </row>
    <row r="55" spans="1:21" x14ac:dyDescent="0.4">
      <c r="A55" s="9" t="s">
        <v>39</v>
      </c>
      <c r="B55" s="26"/>
      <c r="C55" s="119" t="s">
        <v>473</v>
      </c>
      <c r="D55" s="26"/>
      <c r="E55" s="65"/>
      <c r="F55" s="49"/>
      <c r="G55" s="26"/>
      <c r="H55" s="18"/>
      <c r="I55" s="29"/>
      <c r="J55" s="150"/>
      <c r="K55" t="s">
        <v>65</v>
      </c>
      <c r="Q55" t="s">
        <v>51</v>
      </c>
      <c r="S55" s="148"/>
    </row>
    <row r="56" spans="1:21" ht="19.5" thickBot="1" x14ac:dyDescent="0.45">
      <c r="A56" s="71" t="s">
        <v>13</v>
      </c>
      <c r="B56" s="72"/>
      <c r="C56" s="116" t="s">
        <v>474</v>
      </c>
      <c r="D56" s="72"/>
      <c r="E56" s="75"/>
      <c r="F56" s="76"/>
      <c r="G56" s="72"/>
      <c r="H56" s="74"/>
      <c r="I56" s="72"/>
      <c r="J56" s="116"/>
      <c r="K56" t="s">
        <v>66</v>
      </c>
    </row>
    <row r="57" spans="1:21" ht="19.5" thickTop="1" x14ac:dyDescent="0.4">
      <c r="A57" s="252" t="s">
        <v>411</v>
      </c>
      <c r="B57" s="104" t="s">
        <v>411</v>
      </c>
      <c r="C57" s="126"/>
      <c r="D57" s="27"/>
      <c r="E57" s="42"/>
      <c r="F57" s="49"/>
      <c r="G57" s="27"/>
      <c r="H57" s="18"/>
      <c r="I57" s="27"/>
      <c r="J57" s="126"/>
      <c r="K57" t="s">
        <v>422</v>
      </c>
      <c r="L57" s="167" t="s">
        <v>87</v>
      </c>
      <c r="M57" t="s">
        <v>418</v>
      </c>
    </row>
    <row r="58" spans="1:21" x14ac:dyDescent="0.4">
      <c r="A58" s="11" t="s">
        <v>410</v>
      </c>
      <c r="B58" s="27" t="s">
        <v>488</v>
      </c>
      <c r="C58" s="126"/>
      <c r="D58" s="30"/>
      <c r="E58" s="42"/>
      <c r="F58" s="49"/>
      <c r="G58" s="30"/>
      <c r="H58" s="39"/>
      <c r="I58" s="104"/>
      <c r="J58" s="127"/>
      <c r="M58" t="s">
        <v>455</v>
      </c>
    </row>
    <row r="59" spans="1:21" x14ac:dyDescent="0.4">
      <c r="A59" s="9"/>
      <c r="B59" s="27"/>
      <c r="C59" s="126" t="s">
        <v>520</v>
      </c>
      <c r="D59" s="26"/>
      <c r="E59" s="42"/>
      <c r="F59" s="49" t="s">
        <v>407</v>
      </c>
      <c r="G59" s="26"/>
      <c r="H59" s="36"/>
      <c r="I59" s="29"/>
      <c r="J59" s="128"/>
    </row>
    <row r="60" spans="1:21" x14ac:dyDescent="0.4">
      <c r="A60" s="9"/>
      <c r="B60" s="27"/>
      <c r="C60" s="126" t="s">
        <v>521</v>
      </c>
      <c r="D60" s="26"/>
      <c r="E60" s="42"/>
      <c r="F60" s="49"/>
      <c r="G60" s="26"/>
      <c r="H60" s="36"/>
      <c r="I60" s="29"/>
      <c r="J60" s="128"/>
      <c r="O60" s="167" t="s">
        <v>416</v>
      </c>
    </row>
    <row r="61" spans="1:21" x14ac:dyDescent="0.4">
      <c r="A61" s="8"/>
      <c r="B61" s="27"/>
      <c r="C61" s="126"/>
      <c r="D61" s="29"/>
      <c r="E61" s="42"/>
      <c r="F61" s="49"/>
      <c r="G61" s="29"/>
      <c r="H61" s="37"/>
      <c r="I61" s="29"/>
      <c r="J61" s="249"/>
      <c r="L61" s="167" t="s">
        <v>416</v>
      </c>
      <c r="M61" t="s">
        <v>456</v>
      </c>
      <c r="O61" t="s">
        <v>490</v>
      </c>
      <c r="U61" t="s">
        <v>457</v>
      </c>
    </row>
    <row r="62" spans="1:21" x14ac:dyDescent="0.4">
      <c r="A62" s="8"/>
      <c r="B62" s="104" t="s">
        <v>420</v>
      </c>
      <c r="C62" s="126"/>
      <c r="D62" s="29"/>
      <c r="E62" s="42"/>
      <c r="F62" s="49"/>
      <c r="G62" s="29"/>
      <c r="H62" s="37"/>
      <c r="I62" s="29"/>
      <c r="J62" s="249"/>
      <c r="Q62" t="s">
        <v>522</v>
      </c>
      <c r="S62" t="s">
        <v>407</v>
      </c>
    </row>
    <row r="63" spans="1:21" x14ac:dyDescent="0.4">
      <c r="A63" s="8"/>
      <c r="B63" s="27" t="s">
        <v>489</v>
      </c>
      <c r="C63" s="126"/>
      <c r="D63" s="29"/>
      <c r="E63" s="42"/>
      <c r="F63" s="49"/>
      <c r="G63" s="29"/>
      <c r="H63" s="37"/>
      <c r="I63" s="29"/>
      <c r="J63" s="249"/>
    </row>
    <row r="64" spans="1:21" x14ac:dyDescent="0.4">
      <c r="A64" s="253" t="s">
        <v>412</v>
      </c>
      <c r="B64" s="27"/>
      <c r="C64" s="126" t="s">
        <v>523</v>
      </c>
      <c r="D64" s="29"/>
      <c r="E64" s="42"/>
      <c r="F64" s="49" t="s">
        <v>407</v>
      </c>
      <c r="G64" s="29"/>
      <c r="H64" s="37"/>
      <c r="I64" s="29"/>
      <c r="J64" s="249"/>
      <c r="L64" t="s">
        <v>421</v>
      </c>
    </row>
    <row r="65" spans="1:11" ht="19.5" thickBot="1" x14ac:dyDescent="0.45">
      <c r="A65" s="71"/>
      <c r="B65" s="72"/>
      <c r="C65" s="130" t="s">
        <v>524</v>
      </c>
      <c r="D65" s="72"/>
      <c r="E65" s="73"/>
      <c r="F65" s="54"/>
      <c r="G65" s="72"/>
      <c r="H65" s="78"/>
      <c r="I65" s="72"/>
      <c r="J65" s="129"/>
    </row>
    <row r="66" spans="1:11" ht="19.5" thickTop="1" x14ac:dyDescent="0.4">
      <c r="A66" s="11" t="s">
        <v>40</v>
      </c>
      <c r="B66" s="134"/>
      <c r="C66" s="113" t="s">
        <v>71</v>
      </c>
      <c r="D66" s="30"/>
      <c r="E66" s="77"/>
      <c r="F66" s="47"/>
      <c r="G66" s="133"/>
      <c r="H66" s="112"/>
      <c r="I66" s="30"/>
      <c r="J66" s="39"/>
      <c r="K66" t="s">
        <v>69</v>
      </c>
    </row>
    <row r="67" spans="1:11" x14ac:dyDescent="0.4">
      <c r="A67" s="14" t="s">
        <v>26</v>
      </c>
      <c r="B67" s="121" t="s">
        <v>72</v>
      </c>
      <c r="C67" s="18"/>
      <c r="D67" s="92" t="s">
        <v>56</v>
      </c>
      <c r="E67" s="88" t="s">
        <v>55</v>
      </c>
      <c r="F67" s="51"/>
      <c r="G67" s="121"/>
      <c r="H67" s="39"/>
      <c r="I67" s="30"/>
      <c r="J67" s="39"/>
      <c r="K67" s="91" t="s">
        <v>64</v>
      </c>
    </row>
    <row r="68" spans="1:11" x14ac:dyDescent="0.4">
      <c r="A68" s="12" t="s">
        <v>27</v>
      </c>
      <c r="B68" s="122"/>
      <c r="C68" s="19"/>
      <c r="D68" s="57"/>
      <c r="E68" s="42"/>
      <c r="F68" s="49"/>
      <c r="G68" s="120"/>
      <c r="H68" s="18"/>
      <c r="I68" s="27"/>
      <c r="J68" s="18"/>
      <c r="K68" s="91" t="s">
        <v>52</v>
      </c>
    </row>
    <row r="69" spans="1:11" x14ac:dyDescent="0.4">
      <c r="A69" s="13" t="s">
        <v>28</v>
      </c>
      <c r="C69" s="19"/>
      <c r="D69" s="58"/>
      <c r="E69" s="40"/>
      <c r="F69" s="50"/>
      <c r="G69" s="122"/>
      <c r="H69" s="36"/>
      <c r="I69" s="26"/>
      <c r="J69" s="40"/>
      <c r="K69" s="91" t="s">
        <v>54</v>
      </c>
    </row>
    <row r="70" spans="1:11" x14ac:dyDescent="0.4">
      <c r="A70" s="9" t="s">
        <v>41</v>
      </c>
      <c r="B70" s="122" t="s">
        <v>74</v>
      </c>
      <c r="C70" s="19"/>
      <c r="D70" s="58"/>
      <c r="E70" s="40"/>
      <c r="F70" s="50"/>
      <c r="G70" s="123"/>
      <c r="H70" s="36"/>
      <c r="I70" s="26"/>
      <c r="J70" s="36"/>
    </row>
    <row r="71" spans="1:11" x14ac:dyDescent="0.4">
      <c r="A71" s="9" t="s">
        <v>29</v>
      </c>
      <c r="B71" s="122"/>
      <c r="C71" s="19"/>
      <c r="D71" s="57"/>
      <c r="E71" s="40"/>
      <c r="F71" s="50"/>
      <c r="G71" s="122"/>
      <c r="H71" s="36"/>
      <c r="I71" s="26"/>
      <c r="J71" s="36"/>
    </row>
    <row r="72" spans="1:11" x14ac:dyDescent="0.4">
      <c r="A72" s="2" t="s">
        <v>42</v>
      </c>
      <c r="B72" s="122"/>
      <c r="C72" s="19"/>
      <c r="D72" s="57"/>
      <c r="E72" s="40"/>
      <c r="F72" s="50"/>
      <c r="G72" s="122"/>
      <c r="H72" s="36"/>
      <c r="I72" s="26"/>
      <c r="J72" s="36"/>
    </row>
    <row r="73" spans="1:11" x14ac:dyDescent="0.4">
      <c r="A73" s="2"/>
      <c r="B73" s="122"/>
      <c r="C73" s="19"/>
      <c r="D73" s="57"/>
      <c r="E73" s="40"/>
      <c r="F73" s="50"/>
      <c r="G73" s="122"/>
      <c r="H73" s="36"/>
      <c r="I73" s="26"/>
      <c r="J73" s="36"/>
    </row>
    <row r="74" spans="1:11" x14ac:dyDescent="0.4">
      <c r="A74" s="2"/>
      <c r="B74" s="122"/>
      <c r="C74" s="19"/>
      <c r="D74" s="57"/>
      <c r="E74" s="40"/>
      <c r="F74" s="50"/>
      <c r="G74" s="122"/>
      <c r="H74" s="36"/>
      <c r="I74" s="26"/>
      <c r="J74" s="36"/>
    </row>
    <row r="75" spans="1:11" x14ac:dyDescent="0.4">
      <c r="A75" s="2"/>
      <c r="C75" s="19"/>
      <c r="D75" s="57"/>
      <c r="E75" s="40"/>
      <c r="F75" s="50"/>
      <c r="G75" s="122"/>
      <c r="H75" s="36"/>
      <c r="I75" s="26"/>
      <c r="J75" s="36"/>
    </row>
    <row r="76" spans="1:11" x14ac:dyDescent="0.4">
      <c r="A76" s="2"/>
      <c r="B76" s="123" t="s">
        <v>75</v>
      </c>
      <c r="C76" s="19"/>
      <c r="D76" s="57"/>
      <c r="E76" s="40"/>
      <c r="F76" s="50"/>
      <c r="G76" s="122"/>
      <c r="H76" s="36"/>
      <c r="I76" s="26"/>
      <c r="J76" s="36"/>
    </row>
    <row r="77" spans="1:11" x14ac:dyDescent="0.4">
      <c r="A77" s="2"/>
      <c r="B77" s="122" t="s">
        <v>441</v>
      </c>
      <c r="C77" s="19"/>
      <c r="D77" s="57"/>
      <c r="E77" s="40"/>
      <c r="F77" s="50"/>
      <c r="G77" s="122"/>
      <c r="H77" s="36"/>
      <c r="I77" s="26"/>
      <c r="J77" s="36"/>
    </row>
    <row r="78" spans="1:11" x14ac:dyDescent="0.4">
      <c r="A78" s="2"/>
      <c r="B78" s="122"/>
      <c r="C78" s="19" t="s">
        <v>405</v>
      </c>
      <c r="D78" s="57"/>
      <c r="E78" s="40"/>
      <c r="F78" s="50"/>
      <c r="G78" s="122"/>
      <c r="H78" s="36"/>
      <c r="I78" s="26"/>
      <c r="J78" s="36"/>
    </row>
    <row r="79" spans="1:11" x14ac:dyDescent="0.4">
      <c r="A79" s="2"/>
      <c r="B79" s="122" t="s">
        <v>525</v>
      </c>
      <c r="C79" s="19"/>
      <c r="D79" s="57"/>
      <c r="E79" s="40"/>
      <c r="F79" s="50"/>
      <c r="G79" s="122"/>
      <c r="H79" s="36"/>
      <c r="I79" s="26"/>
      <c r="J79" s="36"/>
    </row>
    <row r="80" spans="1:11" x14ac:dyDescent="0.4">
      <c r="A80" s="2"/>
      <c r="B80" s="122" t="s">
        <v>526</v>
      </c>
      <c r="C80" s="19"/>
      <c r="D80" s="58"/>
      <c r="E80" s="40"/>
      <c r="F80" s="50"/>
      <c r="G80" s="122"/>
      <c r="H80" s="36"/>
      <c r="I80" s="26"/>
      <c r="J80" s="36"/>
    </row>
    <row r="81" spans="1:13" x14ac:dyDescent="0.4">
      <c r="A81" s="2"/>
      <c r="B81" s="122" t="s">
        <v>527</v>
      </c>
      <c r="C81" s="19"/>
      <c r="D81" s="58"/>
      <c r="E81" s="40"/>
      <c r="F81" s="50"/>
      <c r="G81" s="122"/>
      <c r="H81" s="36"/>
      <c r="I81" s="26"/>
      <c r="J81" s="36"/>
    </row>
    <row r="82" spans="1:13" x14ac:dyDescent="0.4">
      <c r="A82" s="2"/>
      <c r="B82" s="122" t="s">
        <v>528</v>
      </c>
      <c r="C82" s="19"/>
      <c r="D82" s="58"/>
      <c r="E82" s="40"/>
      <c r="F82" s="50"/>
      <c r="G82" s="122"/>
      <c r="H82" s="36"/>
      <c r="I82" s="26"/>
      <c r="J82" s="36"/>
    </row>
    <row r="83" spans="1:13" x14ac:dyDescent="0.4">
      <c r="A83" s="2" t="s">
        <v>57</v>
      </c>
      <c r="B83" s="122" t="s">
        <v>529</v>
      </c>
      <c r="C83" s="19"/>
      <c r="D83" s="95" t="s">
        <v>61</v>
      </c>
      <c r="E83" s="40"/>
      <c r="F83" s="50"/>
      <c r="G83" s="151"/>
      <c r="H83" s="36"/>
      <c r="I83" s="26"/>
      <c r="J83" s="36"/>
      <c r="K83" t="s">
        <v>63</v>
      </c>
      <c r="M83" s="148"/>
    </row>
    <row r="84" spans="1:13" x14ac:dyDescent="0.4">
      <c r="A84" s="9" t="s">
        <v>44</v>
      </c>
      <c r="B84" s="122" t="s">
        <v>530</v>
      </c>
      <c r="C84" s="19"/>
      <c r="D84" s="70"/>
      <c r="E84" s="66"/>
      <c r="F84" s="50"/>
      <c r="G84" s="151"/>
      <c r="H84" s="36"/>
      <c r="I84" s="26"/>
      <c r="J84" s="36"/>
      <c r="K84" t="s">
        <v>48</v>
      </c>
      <c r="M84" s="148"/>
    </row>
    <row r="85" spans="1:13" x14ac:dyDescent="0.4">
      <c r="A85" s="9" t="s">
        <v>24</v>
      </c>
      <c r="B85" s="122"/>
      <c r="C85" s="20"/>
      <c r="D85" s="27"/>
      <c r="E85" s="68"/>
      <c r="F85" s="52"/>
      <c r="G85" s="152"/>
      <c r="H85" s="39"/>
      <c r="I85" s="30"/>
      <c r="J85" s="39"/>
      <c r="K85" t="s">
        <v>49</v>
      </c>
      <c r="M85" s="148"/>
    </row>
    <row r="86" spans="1:13" x14ac:dyDescent="0.4">
      <c r="A86" s="11" t="s">
        <v>14</v>
      </c>
      <c r="B86" s="122"/>
      <c r="C86" s="18"/>
      <c r="D86" s="26"/>
      <c r="E86" s="60"/>
      <c r="F86" s="53"/>
      <c r="G86" s="151"/>
      <c r="H86" s="36"/>
      <c r="I86" s="26"/>
      <c r="J86" s="36"/>
      <c r="K86" t="s">
        <v>50</v>
      </c>
      <c r="M86" s="148"/>
    </row>
    <row r="87" spans="1:13" x14ac:dyDescent="0.4">
      <c r="A87" s="11" t="s">
        <v>15</v>
      </c>
      <c r="B87" s="124"/>
      <c r="C87" s="22"/>
      <c r="D87" s="30"/>
      <c r="E87" s="153"/>
      <c r="F87" s="51"/>
      <c r="G87" s="133"/>
      <c r="H87" s="39"/>
      <c r="I87" s="30"/>
      <c r="J87" s="39"/>
      <c r="K87" t="s">
        <v>95</v>
      </c>
    </row>
    <row r="88" spans="1:13" ht="19.5" thickBot="1" x14ac:dyDescent="0.45">
      <c r="A88" s="79"/>
      <c r="B88" s="28">
        <f>SUM(B5:B87)</f>
        <v>0</v>
      </c>
      <c r="C88" s="23">
        <f>SUM(C38:C87)</f>
        <v>0</v>
      </c>
      <c r="D88" s="72"/>
      <c r="E88" s="75"/>
      <c r="F88" s="76"/>
      <c r="G88" s="125"/>
      <c r="H88" s="74"/>
      <c r="I88" s="72"/>
      <c r="J88" s="74"/>
    </row>
    <row r="89" spans="1:13" ht="19.5" thickTop="1" x14ac:dyDescent="0.4">
      <c r="A89" s="3"/>
      <c r="B89" s="27"/>
      <c r="C89" s="24"/>
      <c r="D89" s="30"/>
      <c r="E89" s="77"/>
      <c r="F89" s="47"/>
      <c r="G89" s="30"/>
      <c r="H89" s="39"/>
      <c r="I89" s="30"/>
      <c r="J89" s="39"/>
    </row>
    <row r="90" spans="1:13" x14ac:dyDescent="0.4">
      <c r="A90" s="9"/>
      <c r="B90" s="29"/>
      <c r="C90" s="20"/>
      <c r="D90" s="27"/>
      <c r="E90" s="42"/>
      <c r="F90" s="49"/>
      <c r="G90" s="27"/>
      <c r="H90" s="18"/>
      <c r="I90" s="27"/>
      <c r="J90" s="18"/>
    </row>
    <row r="91" spans="1:13" x14ac:dyDescent="0.4">
      <c r="A91" s="9" t="s">
        <v>16</v>
      </c>
      <c r="B91" s="29"/>
      <c r="C91" s="20"/>
      <c r="D91" s="59"/>
      <c r="E91" s="40"/>
      <c r="F91" s="50"/>
      <c r="G91" s="26"/>
      <c r="H91" s="36"/>
      <c r="I91" s="59"/>
      <c r="J91" s="40"/>
      <c r="K91" s="2"/>
    </row>
    <row r="92" spans="1:13" x14ac:dyDescent="0.4">
      <c r="A92" s="3" t="s">
        <v>17</v>
      </c>
      <c r="B92" s="26"/>
      <c r="C92" s="18"/>
      <c r="D92" s="67"/>
      <c r="E92" s="40"/>
      <c r="F92" s="50"/>
      <c r="G92" s="26"/>
      <c r="H92" s="36"/>
      <c r="I92" s="58"/>
      <c r="J92" s="36"/>
    </row>
    <row r="93" spans="1:13" x14ac:dyDescent="0.4">
      <c r="A93" s="8" t="s">
        <v>18</v>
      </c>
      <c r="B93" s="26"/>
      <c r="C93" s="19"/>
      <c r="D93" s="30"/>
      <c r="E93" s="69"/>
      <c r="F93" s="53"/>
      <c r="G93" s="26"/>
      <c r="H93" s="36"/>
      <c r="I93" s="26"/>
      <c r="J93" s="147"/>
    </row>
    <row r="94" spans="1:13" x14ac:dyDescent="0.4">
      <c r="A94" s="8" t="s">
        <v>19</v>
      </c>
      <c r="B94" s="30"/>
      <c r="C94" s="19"/>
      <c r="D94" s="26"/>
      <c r="E94" s="66"/>
      <c r="F94" s="53"/>
      <c r="G94" s="26"/>
      <c r="H94" s="36"/>
      <c r="I94" s="26"/>
      <c r="J94" s="56"/>
    </row>
    <row r="95" spans="1:13" x14ac:dyDescent="0.4">
      <c r="A95" s="8" t="s">
        <v>23</v>
      </c>
      <c r="B95" s="30"/>
      <c r="C95" s="19"/>
      <c r="D95" s="63"/>
      <c r="E95" s="40"/>
      <c r="F95" s="50"/>
      <c r="G95" s="63"/>
      <c r="H95" s="36"/>
      <c r="I95" s="26"/>
      <c r="J95" s="36"/>
    </row>
    <row r="96" spans="1:13" x14ac:dyDescent="0.4">
      <c r="A96" s="8" t="s">
        <v>43</v>
      </c>
      <c r="B96" s="30"/>
      <c r="C96" s="20"/>
      <c r="D96" s="131"/>
      <c r="E96" s="40"/>
      <c r="F96" s="50"/>
      <c r="G96" s="131"/>
      <c r="H96" s="36"/>
      <c r="I96" s="26"/>
      <c r="J96" s="36"/>
    </row>
    <row r="97" spans="1:11" x14ac:dyDescent="0.4">
      <c r="A97" s="8" t="s">
        <v>45</v>
      </c>
      <c r="B97" s="30"/>
      <c r="C97" s="18"/>
      <c r="D97" s="58"/>
      <c r="E97" s="94"/>
      <c r="F97" s="50"/>
      <c r="G97" s="58"/>
      <c r="H97" s="36"/>
      <c r="I97" s="26"/>
      <c r="J97" s="96"/>
    </row>
    <row r="98" spans="1:11" x14ac:dyDescent="0.4">
      <c r="A98" s="8" t="s">
        <v>46</v>
      </c>
      <c r="B98" s="30"/>
      <c r="C98" s="18"/>
      <c r="D98" s="58"/>
      <c r="E98" s="46"/>
      <c r="F98" s="50"/>
      <c r="G98" s="58"/>
      <c r="H98" s="36"/>
      <c r="I98" s="26"/>
      <c r="J98" s="85"/>
      <c r="K98" t="s">
        <v>58</v>
      </c>
    </row>
    <row r="99" spans="1:11" x14ac:dyDescent="0.4">
      <c r="A99" s="8" t="s">
        <v>20</v>
      </c>
      <c r="B99" s="30"/>
      <c r="C99" s="18"/>
      <c r="D99" s="64"/>
      <c r="E99" s="40"/>
      <c r="F99" s="50"/>
      <c r="G99" s="64"/>
      <c r="H99" s="36"/>
      <c r="I99" s="26"/>
      <c r="J99" s="36"/>
    </row>
    <row r="100" spans="1:11" x14ac:dyDescent="0.4">
      <c r="A100" s="8" t="s">
        <v>21</v>
      </c>
      <c r="B100" s="27"/>
      <c r="C100" s="19"/>
      <c r="D100" s="58"/>
      <c r="E100" s="40"/>
      <c r="F100" s="50"/>
      <c r="G100" s="58"/>
      <c r="H100" s="36"/>
      <c r="I100" s="26"/>
      <c r="J100" s="36"/>
    </row>
    <row r="101" spans="1:11" ht="19.5" thickBot="1" x14ac:dyDescent="0.45">
      <c r="A101" s="79" t="s">
        <v>22</v>
      </c>
      <c r="B101" s="72"/>
      <c r="C101" s="81"/>
      <c r="D101" s="28"/>
      <c r="E101" s="73"/>
      <c r="F101" s="54"/>
      <c r="G101" s="83"/>
      <c r="H101" s="80"/>
      <c r="I101" s="28"/>
      <c r="J101" s="84"/>
    </row>
    <row r="102" spans="1:11" ht="20.25" thickTop="1" thickBot="1" x14ac:dyDescent="0.45">
      <c r="A102" s="4"/>
      <c r="B102" s="31"/>
      <c r="C102" s="25"/>
      <c r="D102" s="31"/>
      <c r="E102" s="41"/>
      <c r="F102" s="54"/>
      <c r="G102" s="55">
        <f>SUM(G66:G101)</f>
        <v>0</v>
      </c>
      <c r="H102" s="82">
        <f>SUM(H66:H101)</f>
        <v>0</v>
      </c>
      <c r="I102" s="31">
        <f>SUM(I5:I101)</f>
        <v>0</v>
      </c>
      <c r="J102" s="25">
        <f>SUM(J5:J101)</f>
        <v>0</v>
      </c>
    </row>
    <row r="104" spans="1:11" x14ac:dyDescent="0.4">
      <c r="E104" t="s">
        <v>68</v>
      </c>
      <c r="F104" t="s">
        <v>67</v>
      </c>
      <c r="G104" s="86">
        <f>(H102-G102)</f>
        <v>0</v>
      </c>
    </row>
    <row r="105" spans="1:11" x14ac:dyDescent="0.4">
      <c r="B105" t="s">
        <v>77</v>
      </c>
    </row>
    <row r="106" spans="1:11" x14ac:dyDescent="0.4">
      <c r="B106" t="s">
        <v>76</v>
      </c>
      <c r="F106" t="s">
        <v>81</v>
      </c>
    </row>
    <row r="107" spans="1:11" x14ac:dyDescent="0.4">
      <c r="B107" t="s">
        <v>82</v>
      </c>
    </row>
    <row r="108" spans="1:11" x14ac:dyDescent="0.4">
      <c r="B108" t="s">
        <v>78</v>
      </c>
    </row>
    <row r="109" spans="1:11" x14ac:dyDescent="0.4">
      <c r="B109" t="s">
        <v>79</v>
      </c>
    </row>
    <row r="110" spans="1:11" x14ac:dyDescent="0.4">
      <c r="B110" t="s">
        <v>80</v>
      </c>
    </row>
    <row r="111" spans="1:11" x14ac:dyDescent="0.4">
      <c r="B111" t="s">
        <v>84</v>
      </c>
    </row>
    <row r="112" spans="1:11" x14ac:dyDescent="0.4">
      <c r="B112" t="s">
        <v>86</v>
      </c>
    </row>
    <row r="113" spans="2:3" x14ac:dyDescent="0.4">
      <c r="C113" t="s">
        <v>115</v>
      </c>
    </row>
    <row r="114" spans="2:3" x14ac:dyDescent="0.4">
      <c r="B114" t="s">
        <v>85</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2: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2" spans="1:16" x14ac:dyDescent="0.4">
      <c r="H2" s="214">
        <v>45948</v>
      </c>
    </row>
    <row r="3" spans="1:16" x14ac:dyDescent="0.4">
      <c r="A3" t="s">
        <v>276</v>
      </c>
      <c r="C3" t="s">
        <v>335</v>
      </c>
      <c r="F3" t="s">
        <v>6</v>
      </c>
      <c r="I3" t="s">
        <v>335</v>
      </c>
      <c r="N3" t="s">
        <v>338</v>
      </c>
    </row>
    <row r="4" spans="1:16" x14ac:dyDescent="0.4">
      <c r="A4" s="155" t="s">
        <v>275</v>
      </c>
      <c r="B4" s="155" t="s">
        <v>0</v>
      </c>
      <c r="C4" s="154" t="s">
        <v>107</v>
      </c>
      <c r="D4" s="154" t="s">
        <v>271</v>
      </c>
      <c r="F4" s="225" t="s">
        <v>281</v>
      </c>
      <c r="G4" s="226"/>
      <c r="H4" s="226" t="s">
        <v>282</v>
      </c>
      <c r="I4" s="174"/>
      <c r="J4" s="155"/>
      <c r="K4" s="155"/>
      <c r="N4" s="225" t="s">
        <v>336</v>
      </c>
      <c r="O4" s="226" t="s">
        <v>107</v>
      </c>
      <c r="P4" s="226" t="s">
        <v>271</v>
      </c>
    </row>
    <row r="5" spans="1:16" x14ac:dyDescent="0.4">
      <c r="A5" s="155" t="s">
        <v>382</v>
      </c>
      <c r="B5" s="155" t="s">
        <v>692</v>
      </c>
      <c r="C5" s="223">
        <v>34100</v>
      </c>
      <c r="D5" s="223"/>
      <c r="F5" s="230" t="s">
        <v>347</v>
      </c>
      <c r="G5" s="227" t="s">
        <v>288</v>
      </c>
      <c r="H5" s="238">
        <f>IFERROR(VLOOKUP(F5,$I$5:$K$8,3,FALSE),"0")</f>
        <v>93264</v>
      </c>
      <c r="I5" s="174" t="s">
        <v>692</v>
      </c>
      <c r="J5" s="223">
        <v>0</v>
      </c>
      <c r="K5" s="223">
        <v>93264</v>
      </c>
      <c r="N5" s="232" t="s">
        <v>373</v>
      </c>
      <c r="O5" s="228" t="str">
        <f>IFERROR(VLOOKUP(N5,$A$5:$C$17,3,FALSE),"")</f>
        <v/>
      </c>
      <c r="P5" s="228" t="str">
        <f>IFERROR(VLOOKUP(N5,$A$18:$D$29,4,FALSE),"")</f>
        <v/>
      </c>
    </row>
    <row r="6" spans="1:16" x14ac:dyDescent="0.4">
      <c r="A6" s="155" t="s">
        <v>383</v>
      </c>
      <c r="B6" s="155" t="s">
        <v>692</v>
      </c>
      <c r="C6" s="223">
        <v>55000</v>
      </c>
      <c r="D6" s="223"/>
      <c r="F6" s="225"/>
      <c r="G6" s="227"/>
      <c r="H6" s="238" t="str">
        <f>IFERROR(VLOOKUP(F6,$I$5:$J$28,2,FALSE),"")</f>
        <v/>
      </c>
      <c r="I6" s="174" t="s">
        <v>694</v>
      </c>
      <c r="J6" s="223">
        <v>11188</v>
      </c>
      <c r="K6" s="223">
        <v>0</v>
      </c>
      <c r="N6" s="232" t="s">
        <v>374</v>
      </c>
      <c r="O6" s="228" t="str">
        <f t="shared" ref="O6:O16" si="0">IFERROR(VLOOKUP(N6,$A$5:$C$17,3,FALSE),"")</f>
        <v/>
      </c>
      <c r="P6" s="228" t="str">
        <f t="shared" ref="P6:P16" si="1">IFERROR(VLOOKUP(N6,$A$18:$D$29,4,FALSE),"")</f>
        <v/>
      </c>
    </row>
    <row r="7" spans="1:16" x14ac:dyDescent="0.4">
      <c r="A7" s="155" t="s">
        <v>727</v>
      </c>
      <c r="B7" s="155" t="s">
        <v>692</v>
      </c>
      <c r="C7" s="223">
        <v>540</v>
      </c>
      <c r="D7" s="223"/>
      <c r="F7" s="225" t="s">
        <v>283</v>
      </c>
      <c r="G7" s="227"/>
      <c r="H7" s="238" t="str">
        <f>IFERROR(VLOOKUP(F7,$I$5:$J$28,2,FALSE),"")</f>
        <v/>
      </c>
      <c r="I7" s="174" t="s">
        <v>696</v>
      </c>
      <c r="J7" s="223">
        <v>30100</v>
      </c>
      <c r="K7" s="223">
        <v>0</v>
      </c>
      <c r="N7" s="232" t="s">
        <v>375</v>
      </c>
      <c r="O7" s="228" t="str">
        <f t="shared" si="0"/>
        <v/>
      </c>
      <c r="P7" s="228" t="str">
        <f t="shared" si="1"/>
        <v/>
      </c>
    </row>
    <row r="8" spans="1:16" x14ac:dyDescent="0.35">
      <c r="A8" s="155" t="s">
        <v>728</v>
      </c>
      <c r="B8" s="155" t="s">
        <v>692</v>
      </c>
      <c r="C8" s="223">
        <v>3624</v>
      </c>
      <c r="D8" s="223"/>
      <c r="F8" s="229" t="s">
        <v>284</v>
      </c>
      <c r="G8" s="227" t="s">
        <v>289</v>
      </c>
      <c r="H8" s="238" t="str">
        <f>IFERROR(VLOOKUP(F8,$I$5:$J$28,2,FALSE),"0")</f>
        <v>0</v>
      </c>
      <c r="I8" s="174" t="s">
        <v>698</v>
      </c>
      <c r="J8" s="223">
        <v>200000</v>
      </c>
      <c r="K8" s="223">
        <v>0</v>
      </c>
      <c r="N8" s="232" t="s">
        <v>376</v>
      </c>
      <c r="O8" s="228" t="str">
        <f t="shared" si="0"/>
        <v/>
      </c>
      <c r="P8" s="228" t="str">
        <f t="shared" si="1"/>
        <v/>
      </c>
    </row>
    <row r="9" spans="1:16" x14ac:dyDescent="0.35">
      <c r="A9" s="155" t="s">
        <v>728</v>
      </c>
      <c r="B9" s="155" t="s">
        <v>692</v>
      </c>
      <c r="C9" s="223">
        <v>1000</v>
      </c>
      <c r="D9" s="223"/>
      <c r="F9" s="229" t="s">
        <v>357</v>
      </c>
      <c r="G9" s="227" t="s">
        <v>290</v>
      </c>
      <c r="H9" s="238">
        <f>IFERROR(VLOOKUP(F9,$I$5:$J$28,2,FALSE),"0")</f>
        <v>11188</v>
      </c>
      <c r="I9" s="174" t="s">
        <v>700</v>
      </c>
      <c r="J9" s="223">
        <v>10000</v>
      </c>
      <c r="K9" s="223">
        <v>0</v>
      </c>
      <c r="N9" s="232" t="s">
        <v>377</v>
      </c>
      <c r="O9" s="228" t="str">
        <f t="shared" si="0"/>
        <v/>
      </c>
      <c r="P9" s="228" t="str">
        <f t="shared" si="1"/>
        <v/>
      </c>
    </row>
    <row r="10" spans="1:16" x14ac:dyDescent="0.4">
      <c r="A10" s="155"/>
      <c r="B10" s="155"/>
      <c r="C10" s="223"/>
      <c r="D10" s="223"/>
      <c r="F10" s="230" t="s">
        <v>295</v>
      </c>
      <c r="G10" s="227" t="s">
        <v>292</v>
      </c>
      <c r="H10" s="238">
        <f>IFERROR(H8+H9,0)</f>
        <v>11188</v>
      </c>
      <c r="I10" s="174" t="s">
        <v>702</v>
      </c>
      <c r="J10" s="223">
        <v>50000</v>
      </c>
      <c r="K10" s="223">
        <v>0</v>
      </c>
      <c r="N10" s="232" t="s">
        <v>378</v>
      </c>
      <c r="O10" s="228" t="str">
        <f t="shared" si="0"/>
        <v/>
      </c>
      <c r="P10" s="228">
        <f t="shared" si="1"/>
        <v>1188</v>
      </c>
    </row>
    <row r="11" spans="1:16" x14ac:dyDescent="0.4">
      <c r="A11" s="155"/>
      <c r="B11" s="155"/>
      <c r="C11" s="223"/>
      <c r="D11" s="223"/>
      <c r="F11" s="230" t="s">
        <v>344</v>
      </c>
      <c r="G11" s="227" t="s">
        <v>293</v>
      </c>
      <c r="H11" s="238" t="str">
        <f>IFERROR(VLOOKUP(F11,$I$5:$J$28,2,FALSE),"0")</f>
        <v>0</v>
      </c>
      <c r="I11" s="174" t="s">
        <v>703</v>
      </c>
      <c r="J11" s="223">
        <v>10000</v>
      </c>
      <c r="K11" s="223">
        <v>0</v>
      </c>
      <c r="N11" s="232" t="s">
        <v>379</v>
      </c>
      <c r="O11" s="228" t="str">
        <f t="shared" si="0"/>
        <v/>
      </c>
      <c r="P11" s="228" t="str">
        <f t="shared" si="1"/>
        <v/>
      </c>
    </row>
    <row r="12" spans="1:16" x14ac:dyDescent="0.4">
      <c r="A12" s="155"/>
      <c r="B12" s="155"/>
      <c r="C12" s="223"/>
      <c r="D12" s="223"/>
      <c r="F12" s="230" t="s">
        <v>296</v>
      </c>
      <c r="G12" s="227" t="s">
        <v>294</v>
      </c>
      <c r="H12" s="238">
        <f>IFERROR(H10-H11,0)</f>
        <v>11188</v>
      </c>
      <c r="I12" s="174" t="s">
        <v>705</v>
      </c>
      <c r="J12" s="223">
        <v>20000</v>
      </c>
      <c r="K12" s="223">
        <v>0</v>
      </c>
      <c r="N12" s="232" t="s">
        <v>380</v>
      </c>
      <c r="O12" s="228" t="str">
        <f t="shared" si="0"/>
        <v/>
      </c>
      <c r="P12" s="228" t="str">
        <f t="shared" si="1"/>
        <v/>
      </c>
    </row>
    <row r="13" spans="1:16" x14ac:dyDescent="0.4">
      <c r="A13" s="155"/>
      <c r="B13" s="155"/>
      <c r="C13" s="223"/>
      <c r="D13" s="223"/>
      <c r="F13" s="230" t="s">
        <v>297</v>
      </c>
      <c r="G13" s="227" t="s">
        <v>291</v>
      </c>
      <c r="H13" s="238">
        <f>IFERROR(H5-H12,0)</f>
        <v>82076</v>
      </c>
      <c r="I13" s="174" t="s">
        <v>706</v>
      </c>
      <c r="J13" s="223">
        <v>156000</v>
      </c>
      <c r="K13" s="223">
        <v>0</v>
      </c>
      <c r="N13" s="232" t="s">
        <v>381</v>
      </c>
      <c r="O13" s="228" t="str">
        <f t="shared" si="0"/>
        <v/>
      </c>
      <c r="P13" s="228" t="str">
        <f t="shared" si="1"/>
        <v/>
      </c>
    </row>
    <row r="14" spans="1:16" x14ac:dyDescent="0.4">
      <c r="A14" s="155"/>
      <c r="B14" s="155"/>
      <c r="C14" s="223"/>
      <c r="D14" s="223"/>
      <c r="F14" s="225" t="s">
        <v>285</v>
      </c>
      <c r="G14" s="227"/>
      <c r="H14" s="238" t="str">
        <f t="shared" ref="H14:H55" si="2">IFERROR(VLOOKUP(F14,$I$5:$J$28,2,FALSE),"")</f>
        <v/>
      </c>
      <c r="I14" s="174" t="s">
        <v>42</v>
      </c>
      <c r="J14" s="223">
        <v>4000</v>
      </c>
      <c r="K14" s="223">
        <v>0</v>
      </c>
      <c r="N14" s="232" t="s">
        <v>382</v>
      </c>
      <c r="O14" s="228">
        <f t="shared" si="0"/>
        <v>34100</v>
      </c>
      <c r="P14" s="228" t="str">
        <f t="shared" si="1"/>
        <v/>
      </c>
    </row>
    <row r="15" spans="1:16" x14ac:dyDescent="0.4">
      <c r="A15" s="155"/>
      <c r="B15" s="155"/>
      <c r="C15" s="223"/>
      <c r="D15" s="223"/>
      <c r="F15" s="230" t="s">
        <v>358</v>
      </c>
      <c r="G15" s="227" t="s">
        <v>298</v>
      </c>
      <c r="H15" s="238">
        <f t="shared" ref="H15:H35" si="3">IFERROR(VLOOKUP(F15,$I$5:$J$28,2,FALSE),"0")</f>
        <v>10000</v>
      </c>
      <c r="I15" s="174" t="s">
        <v>692</v>
      </c>
      <c r="J15" s="223">
        <v>0</v>
      </c>
      <c r="K15" s="223">
        <v>1000</v>
      </c>
      <c r="N15" s="232" t="s">
        <v>383</v>
      </c>
      <c r="O15" s="228">
        <f t="shared" si="0"/>
        <v>55000</v>
      </c>
      <c r="P15" s="228" t="str">
        <f t="shared" si="1"/>
        <v/>
      </c>
    </row>
    <row r="16" spans="1:16" x14ac:dyDescent="0.4">
      <c r="A16" s="155"/>
      <c r="B16" s="155"/>
      <c r="C16" s="223"/>
      <c r="D16" s="223"/>
      <c r="F16" s="230" t="s">
        <v>359</v>
      </c>
      <c r="G16" s="227" t="s">
        <v>299</v>
      </c>
      <c r="H16" s="238" t="str">
        <f t="shared" si="3"/>
        <v>0</v>
      </c>
      <c r="I16" s="174"/>
      <c r="J16" s="223"/>
      <c r="K16" s="223"/>
      <c r="N16" s="232" t="s">
        <v>384</v>
      </c>
      <c r="O16" s="228" t="str">
        <f t="shared" si="0"/>
        <v/>
      </c>
      <c r="P16" s="228" t="str">
        <f t="shared" si="1"/>
        <v/>
      </c>
    </row>
    <row r="17" spans="1:16" ht="19.5" thickBot="1" x14ac:dyDescent="0.45">
      <c r="A17" s="236"/>
      <c r="B17" s="236"/>
      <c r="C17" s="237"/>
      <c r="D17" s="237"/>
      <c r="F17" s="230" t="s">
        <v>360</v>
      </c>
      <c r="G17" s="227" t="s">
        <v>300</v>
      </c>
      <c r="H17" s="238" t="str">
        <f t="shared" si="3"/>
        <v>0</v>
      </c>
      <c r="I17" s="174"/>
      <c r="J17" s="223"/>
      <c r="K17" s="223"/>
      <c r="N17" s="233"/>
      <c r="O17" s="225"/>
      <c r="P17" s="225"/>
    </row>
    <row r="18" spans="1:16" ht="19.5" thickTop="1" x14ac:dyDescent="0.4">
      <c r="A18" s="234" t="s">
        <v>378</v>
      </c>
      <c r="B18" s="234" t="s">
        <v>694</v>
      </c>
      <c r="C18" s="235"/>
      <c r="D18" s="235">
        <v>1188</v>
      </c>
      <c r="F18" s="230" t="s">
        <v>361</v>
      </c>
      <c r="G18" s="227" t="s">
        <v>301</v>
      </c>
      <c r="H18" s="238">
        <f t="shared" si="3"/>
        <v>4000</v>
      </c>
      <c r="I18" s="174"/>
      <c r="J18" s="223"/>
      <c r="K18" s="223"/>
      <c r="N18" s="232" t="s">
        <v>337</v>
      </c>
      <c r="O18" s="228">
        <f>SUM(O5:O17)</f>
        <v>89100</v>
      </c>
      <c r="P18" s="228">
        <f>SUM(P5:P17)</f>
        <v>1188</v>
      </c>
    </row>
    <row r="19" spans="1:16" x14ac:dyDescent="0.4">
      <c r="A19" s="155" t="s">
        <v>727</v>
      </c>
      <c r="B19" s="155" t="s">
        <v>694</v>
      </c>
      <c r="C19" s="223"/>
      <c r="D19" s="223">
        <v>10000</v>
      </c>
      <c r="F19" s="230" t="s">
        <v>362</v>
      </c>
      <c r="G19" s="227" t="s">
        <v>302</v>
      </c>
      <c r="H19" s="238" t="str">
        <f t="shared" si="3"/>
        <v>0</v>
      </c>
      <c r="I19" s="174"/>
      <c r="J19" s="223"/>
      <c r="K19" s="223"/>
      <c r="N19" s="231"/>
    </row>
    <row r="20" spans="1:16" x14ac:dyDescent="0.4">
      <c r="A20" s="155"/>
      <c r="B20" s="155"/>
      <c r="C20" s="223"/>
      <c r="D20" s="223"/>
      <c r="F20" s="230" t="s">
        <v>363</v>
      </c>
      <c r="G20" s="227" t="s">
        <v>303</v>
      </c>
      <c r="H20" s="238">
        <f t="shared" si="3"/>
        <v>10000</v>
      </c>
      <c r="I20" s="174"/>
      <c r="J20" s="223"/>
      <c r="K20" s="223"/>
      <c r="N20" s="231"/>
    </row>
    <row r="21" spans="1:16" x14ac:dyDescent="0.4">
      <c r="A21" s="155"/>
      <c r="B21" s="155"/>
      <c r="C21" s="223"/>
      <c r="D21" s="223"/>
      <c r="F21" s="230" t="s">
        <v>364</v>
      </c>
      <c r="G21" s="227" t="s">
        <v>304</v>
      </c>
      <c r="H21" s="238">
        <f t="shared" si="3"/>
        <v>50000</v>
      </c>
      <c r="I21" s="174"/>
      <c r="J21" s="223"/>
      <c r="K21" s="223"/>
    </row>
    <row r="22" spans="1:16" x14ac:dyDescent="0.4">
      <c r="A22" s="155"/>
      <c r="B22" s="155"/>
      <c r="C22" s="223"/>
      <c r="D22" s="223"/>
      <c r="F22" s="230" t="s">
        <v>365</v>
      </c>
      <c r="G22" s="227" t="s">
        <v>305</v>
      </c>
      <c r="H22" s="238">
        <f t="shared" si="3"/>
        <v>20000</v>
      </c>
      <c r="I22" s="174"/>
      <c r="J22" s="223"/>
      <c r="K22" s="223"/>
    </row>
    <row r="23" spans="1:16" x14ac:dyDescent="0.4">
      <c r="A23" s="155"/>
      <c r="B23" s="155"/>
      <c r="C23" s="223"/>
      <c r="D23" s="223"/>
      <c r="F23" s="230" t="s">
        <v>366</v>
      </c>
      <c r="G23" s="227" t="s">
        <v>306</v>
      </c>
      <c r="H23" s="238" t="str">
        <f t="shared" si="3"/>
        <v>0</v>
      </c>
      <c r="I23" s="174"/>
      <c r="J23" s="223"/>
      <c r="K23" s="223"/>
    </row>
    <row r="24" spans="1:16" x14ac:dyDescent="0.4">
      <c r="A24" s="155"/>
      <c r="B24" s="155"/>
      <c r="C24" s="223"/>
      <c r="D24" s="223"/>
      <c r="F24" s="230" t="s">
        <v>14</v>
      </c>
      <c r="G24" s="227" t="s">
        <v>307</v>
      </c>
      <c r="H24" s="238" t="str">
        <f t="shared" si="3"/>
        <v>0</v>
      </c>
      <c r="I24" s="174"/>
      <c r="J24" s="223"/>
      <c r="K24" s="223"/>
    </row>
    <row r="25" spans="1:16" x14ac:dyDescent="0.4">
      <c r="A25" s="155"/>
      <c r="B25" s="155"/>
      <c r="C25" s="223"/>
      <c r="D25" s="223"/>
      <c r="F25" s="230" t="s">
        <v>20</v>
      </c>
      <c r="G25" s="227" t="s">
        <v>308</v>
      </c>
      <c r="H25" s="238">
        <f t="shared" si="3"/>
        <v>200000</v>
      </c>
      <c r="I25" s="174"/>
      <c r="J25" s="223"/>
      <c r="K25" s="223"/>
    </row>
    <row r="26" spans="1:16" x14ac:dyDescent="0.4">
      <c r="A26" s="155"/>
      <c r="B26" s="155"/>
      <c r="C26" s="223"/>
      <c r="D26" s="223"/>
      <c r="F26" s="230" t="s">
        <v>367</v>
      </c>
      <c r="G26" s="227" t="s">
        <v>309</v>
      </c>
      <c r="H26" s="238" t="str">
        <f t="shared" si="3"/>
        <v>0</v>
      </c>
      <c r="I26" s="174"/>
      <c r="J26" s="223"/>
      <c r="K26" s="223"/>
    </row>
    <row r="27" spans="1:16" x14ac:dyDescent="0.4">
      <c r="A27" s="155"/>
      <c r="B27" s="155"/>
      <c r="C27" s="223"/>
      <c r="D27" s="223"/>
      <c r="F27" s="230" t="s">
        <v>368</v>
      </c>
      <c r="G27" s="227" t="s">
        <v>310</v>
      </c>
      <c r="H27" s="238" t="str">
        <f t="shared" si="3"/>
        <v>0</v>
      </c>
      <c r="I27" s="174"/>
      <c r="J27" s="223"/>
      <c r="K27" s="223"/>
    </row>
    <row r="28" spans="1:16" x14ac:dyDescent="0.4">
      <c r="A28" s="155"/>
      <c r="B28" s="155"/>
      <c r="C28" s="223"/>
      <c r="D28" s="223"/>
      <c r="F28" s="230" t="s">
        <v>369</v>
      </c>
      <c r="G28" s="227" t="s">
        <v>311</v>
      </c>
      <c r="H28" s="238" t="str">
        <f t="shared" si="3"/>
        <v>0</v>
      </c>
      <c r="I28" s="174"/>
      <c r="J28" s="223"/>
      <c r="K28" s="223"/>
    </row>
    <row r="29" spans="1:16" x14ac:dyDescent="0.4">
      <c r="A29" s="155"/>
      <c r="B29" s="155"/>
      <c r="C29" s="155"/>
      <c r="D29" s="155"/>
      <c r="F29" s="230" t="s">
        <v>370</v>
      </c>
      <c r="G29" s="227" t="s">
        <v>312</v>
      </c>
      <c r="H29" s="238" t="str">
        <f t="shared" si="3"/>
        <v>0</v>
      </c>
      <c r="I29" s="224" t="s">
        <v>278</v>
      </c>
      <c r="J29" s="223">
        <f>SUM(J5:J28)</f>
        <v>491288</v>
      </c>
      <c r="K29" s="223">
        <f>SUM(K5:K28)</f>
        <v>94264</v>
      </c>
    </row>
    <row r="30" spans="1:16" x14ac:dyDescent="0.4">
      <c r="A30" s="155"/>
      <c r="B30" s="155"/>
      <c r="C30" s="155"/>
      <c r="D30" s="155"/>
      <c r="F30" s="230" t="s">
        <v>371</v>
      </c>
      <c r="G30" s="227" t="s">
        <v>313</v>
      </c>
      <c r="H30" s="238">
        <f t="shared" si="3"/>
        <v>156000</v>
      </c>
      <c r="J30" s="222"/>
      <c r="K30" s="222"/>
    </row>
    <row r="31" spans="1:16" x14ac:dyDescent="0.4">
      <c r="A31" s="155" t="s">
        <v>277</v>
      </c>
      <c r="B31" s="155"/>
      <c r="C31" s="155"/>
      <c r="D31" s="155"/>
      <c r="F31" s="230" t="s">
        <v>372</v>
      </c>
      <c r="G31" s="227" t="s">
        <v>314</v>
      </c>
      <c r="H31" s="238" t="str">
        <f t="shared" si="3"/>
        <v>0</v>
      </c>
      <c r="J31" s="222"/>
      <c r="K31" s="222"/>
    </row>
    <row r="32" spans="1:16" x14ac:dyDescent="0.4">
      <c r="A32" s="155" t="s">
        <v>279</v>
      </c>
      <c r="B32" s="155"/>
      <c r="C32" s="155"/>
      <c r="D32" s="155"/>
      <c r="F32" s="230" t="s">
        <v>110</v>
      </c>
      <c r="G32" s="227" t="s">
        <v>315</v>
      </c>
      <c r="H32" s="238" t="str">
        <f t="shared" si="3"/>
        <v>0</v>
      </c>
      <c r="J32" s="222"/>
      <c r="K32" s="222"/>
    </row>
    <row r="33" spans="1:11" x14ac:dyDescent="0.4">
      <c r="A33" s="155" t="s">
        <v>278</v>
      </c>
      <c r="B33" s="155"/>
      <c r="C33" s="223">
        <f>SUM(C5:C32)</f>
        <v>94264</v>
      </c>
      <c r="D33" s="223">
        <f>SUM(D5:D32)</f>
        <v>11188</v>
      </c>
      <c r="F33" s="230"/>
      <c r="G33" s="227" t="s">
        <v>316</v>
      </c>
      <c r="H33" s="238" t="str">
        <f t="shared" si="3"/>
        <v>0</v>
      </c>
      <c r="J33" s="222"/>
      <c r="K33" s="222"/>
    </row>
    <row r="34" spans="1:11" x14ac:dyDescent="0.4">
      <c r="F34" s="230"/>
      <c r="G34" s="227" t="s">
        <v>317</v>
      </c>
      <c r="H34" s="238" t="str">
        <f t="shared" si="3"/>
        <v>0</v>
      </c>
      <c r="J34" s="222"/>
      <c r="K34" s="222"/>
    </row>
    <row r="35" spans="1:11" x14ac:dyDescent="0.4">
      <c r="F35" s="230"/>
      <c r="G35" s="227" t="s">
        <v>318</v>
      </c>
      <c r="H35" s="238" t="str">
        <f t="shared" si="3"/>
        <v>0</v>
      </c>
      <c r="J35" s="222"/>
      <c r="K35" s="222"/>
    </row>
    <row r="36" spans="1:11" x14ac:dyDescent="0.4">
      <c r="F36" s="230"/>
      <c r="G36" s="227"/>
      <c r="H36" s="238" t="str">
        <f t="shared" si="2"/>
        <v/>
      </c>
      <c r="J36" s="222"/>
      <c r="K36" s="222"/>
    </row>
    <row r="37" spans="1:11" x14ac:dyDescent="0.4">
      <c r="F37" s="230"/>
      <c r="G37" s="227"/>
      <c r="H37" s="238" t="str">
        <f t="shared" si="2"/>
        <v/>
      </c>
      <c r="J37" s="222"/>
      <c r="K37" s="222"/>
    </row>
    <row r="38" spans="1:11" x14ac:dyDescent="0.4">
      <c r="F38" s="230"/>
      <c r="G38" s="227"/>
      <c r="H38" s="238" t="str">
        <f t="shared" si="2"/>
        <v/>
      </c>
      <c r="J38" s="222"/>
      <c r="K38" s="222"/>
    </row>
    <row r="39" spans="1:11" x14ac:dyDescent="0.4">
      <c r="F39" s="230"/>
      <c r="G39" s="227"/>
      <c r="H39" s="238" t="str">
        <f t="shared" si="2"/>
        <v/>
      </c>
      <c r="J39" s="222"/>
      <c r="K39" s="222"/>
    </row>
    <row r="40" spans="1:11" x14ac:dyDescent="0.4">
      <c r="F40" s="230" t="s">
        <v>385</v>
      </c>
      <c r="G40" s="227" t="s">
        <v>319</v>
      </c>
      <c r="H40" s="238" t="str">
        <f>IFERROR(VLOOKUP(F40,$I$5:$J$28,2,FALSE),"0")</f>
        <v>0</v>
      </c>
      <c r="J40" s="222" t="s">
        <v>339</v>
      </c>
      <c r="K40" s="222"/>
    </row>
    <row r="41" spans="1:11" x14ac:dyDescent="0.4">
      <c r="F41" s="230" t="s">
        <v>278</v>
      </c>
      <c r="G41" s="227" t="s">
        <v>320</v>
      </c>
      <c r="H41" s="238">
        <f>SUM(H15:H40)</f>
        <v>450000</v>
      </c>
      <c r="J41" s="222">
        <f>J29-J6</f>
        <v>480100</v>
      </c>
      <c r="K41" s="222"/>
    </row>
    <row r="42" spans="1:11" x14ac:dyDescent="0.4">
      <c r="F42" s="230" t="s">
        <v>321</v>
      </c>
      <c r="G42" s="227" t="s">
        <v>334</v>
      </c>
      <c r="H42" s="238">
        <f>IFERROR(H13-H41,0)</f>
        <v>-367924</v>
      </c>
      <c r="J42" s="222"/>
      <c r="K42" s="222"/>
    </row>
    <row r="43" spans="1:11" x14ac:dyDescent="0.4">
      <c r="F43" s="225"/>
      <c r="G43" s="227"/>
      <c r="H43" s="238" t="str">
        <f t="shared" si="2"/>
        <v/>
      </c>
      <c r="J43" s="222"/>
      <c r="K43" s="222"/>
    </row>
    <row r="44" spans="1:11" x14ac:dyDescent="0.4">
      <c r="F44" s="225" t="s">
        <v>286</v>
      </c>
      <c r="G44" s="227"/>
      <c r="H44" s="238" t="str">
        <f t="shared" si="2"/>
        <v/>
      </c>
      <c r="J44" s="222"/>
      <c r="K44" s="222"/>
    </row>
    <row r="45" spans="1:11" x14ac:dyDescent="0.4">
      <c r="F45" s="225" t="s">
        <v>332</v>
      </c>
      <c r="G45" s="227"/>
      <c r="H45" s="238" t="str">
        <f t="shared" si="2"/>
        <v/>
      </c>
      <c r="J45" s="222"/>
      <c r="K45" s="222"/>
    </row>
    <row r="46" spans="1:11" x14ac:dyDescent="0.4">
      <c r="F46" s="230" t="s">
        <v>386</v>
      </c>
      <c r="G46" s="227" t="s">
        <v>322</v>
      </c>
      <c r="H46" s="238" t="str">
        <f>IFERROR(VLOOKUP(F46,$I$5:$J$28,2,FALSE),"0")</f>
        <v>0</v>
      </c>
      <c r="J46" s="222"/>
      <c r="K46" s="222"/>
    </row>
    <row r="47" spans="1:11" x14ac:dyDescent="0.4">
      <c r="F47" s="230"/>
      <c r="G47" s="227"/>
      <c r="H47" s="238" t="str">
        <f t="shared" si="2"/>
        <v/>
      </c>
      <c r="J47" s="222"/>
      <c r="K47" s="222"/>
    </row>
    <row r="48" spans="1:11" x14ac:dyDescent="0.4">
      <c r="F48" s="230"/>
      <c r="G48" s="227"/>
      <c r="H48" s="238" t="str">
        <f t="shared" si="2"/>
        <v/>
      </c>
      <c r="J48" s="222"/>
      <c r="K48" s="222"/>
    </row>
    <row r="49" spans="6:8" x14ac:dyDescent="0.4">
      <c r="F49" s="230" t="s">
        <v>278</v>
      </c>
      <c r="G49" s="227" t="s">
        <v>323</v>
      </c>
      <c r="H49" s="238">
        <f>SUM(H46:H48)</f>
        <v>0</v>
      </c>
    </row>
    <row r="50" spans="6:8" x14ac:dyDescent="0.4">
      <c r="F50" s="225"/>
      <c r="G50" s="227"/>
      <c r="H50" s="238" t="str">
        <f t="shared" si="2"/>
        <v/>
      </c>
    </row>
    <row r="51" spans="6:8" x14ac:dyDescent="0.4">
      <c r="F51" s="225" t="s">
        <v>333</v>
      </c>
      <c r="G51" s="227"/>
      <c r="H51" s="238" t="str">
        <f t="shared" si="2"/>
        <v/>
      </c>
    </row>
    <row r="52" spans="6:8" x14ac:dyDescent="0.4">
      <c r="F52" s="230" t="s">
        <v>387</v>
      </c>
      <c r="G52" s="227" t="s">
        <v>324</v>
      </c>
      <c r="H52" s="238" t="str">
        <f>IFERROR(VLOOKUP(F52,$I$5:$J$28,2,FALSE),"0")</f>
        <v>0</v>
      </c>
    </row>
    <row r="53" spans="6:8" x14ac:dyDescent="0.4">
      <c r="F53" s="230" t="s">
        <v>388</v>
      </c>
      <c r="G53" s="227" t="s">
        <v>325</v>
      </c>
      <c r="H53" s="238" t="str">
        <f>IFERROR(VLOOKUP(F53,$I$5:$J$28,2,FALSE),"0")</f>
        <v>0</v>
      </c>
    </row>
    <row r="54" spans="6:8" x14ac:dyDescent="0.4">
      <c r="F54" s="230"/>
      <c r="G54" s="227"/>
      <c r="H54" s="238" t="str">
        <f t="shared" si="2"/>
        <v/>
      </c>
    </row>
    <row r="55" spans="6:8" x14ac:dyDescent="0.4">
      <c r="F55" s="230"/>
      <c r="G55" s="227"/>
      <c r="H55" s="238" t="str">
        <f t="shared" si="2"/>
        <v/>
      </c>
    </row>
    <row r="56" spans="6:8" x14ac:dyDescent="0.4">
      <c r="F56" s="230" t="s">
        <v>278</v>
      </c>
      <c r="G56" s="227" t="s">
        <v>326</v>
      </c>
      <c r="H56" s="238">
        <f>SUM(H52:H55)</f>
        <v>0</v>
      </c>
    </row>
    <row r="57" spans="6:8" x14ac:dyDescent="0.4">
      <c r="F57" s="225"/>
      <c r="G57" s="227"/>
      <c r="H57" s="238"/>
    </row>
    <row r="58" spans="6:8" x14ac:dyDescent="0.4">
      <c r="F58" s="225" t="s">
        <v>329</v>
      </c>
      <c r="G58" s="227" t="s">
        <v>328</v>
      </c>
      <c r="H58" s="238">
        <f>IFERROR(H42+H49-H56,0)</f>
        <v>-367924</v>
      </c>
    </row>
    <row r="59" spans="6:8" x14ac:dyDescent="0.4">
      <c r="F59" s="225"/>
      <c r="G59" s="227"/>
      <c r="H59" s="238"/>
    </row>
    <row r="60" spans="6:8" x14ac:dyDescent="0.4">
      <c r="F60" s="230" t="s">
        <v>287</v>
      </c>
      <c r="G60" s="227" t="s">
        <v>327</v>
      </c>
      <c r="H60" s="238">
        <v>100000</v>
      </c>
    </row>
    <row r="61" spans="6:8" x14ac:dyDescent="0.4">
      <c r="F61" s="225"/>
      <c r="G61" s="227"/>
      <c r="H61" s="238"/>
    </row>
    <row r="62" spans="6:8" x14ac:dyDescent="0.4">
      <c r="F62" s="230" t="s">
        <v>330</v>
      </c>
      <c r="G62" s="227" t="s">
        <v>331</v>
      </c>
      <c r="H62" s="238">
        <f>IFERROR(H58-H60,0)</f>
        <v>-467924</v>
      </c>
    </row>
    <row r="63" spans="6:8" x14ac:dyDescent="0.4">
      <c r="F63" s="241"/>
      <c r="G63" s="162"/>
    </row>
    <row r="64" spans="6:8" x14ac:dyDescent="0.4">
      <c r="F64" t="s">
        <v>345</v>
      </c>
      <c r="G64" s="162"/>
    </row>
    <row r="65" spans="6:9" x14ac:dyDescent="0.4">
      <c r="F65" t="s">
        <v>346</v>
      </c>
      <c r="G65" s="162"/>
    </row>
    <row r="66" spans="6:9" x14ac:dyDescent="0.4">
      <c r="F66" s="242" t="s">
        <v>347</v>
      </c>
      <c r="H66">
        <v>0</v>
      </c>
      <c r="I66" t="s">
        <v>350</v>
      </c>
    </row>
    <row r="67" spans="6:9" x14ac:dyDescent="0.4">
      <c r="F67" s="243" t="s">
        <v>348</v>
      </c>
      <c r="H67">
        <v>200</v>
      </c>
      <c r="I67" t="s">
        <v>351</v>
      </c>
    </row>
    <row r="68" spans="6:9" x14ac:dyDescent="0.4">
      <c r="F68" t="s">
        <v>349</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2025-10-18T14:53:46Z</dcterms:modified>
</cp:coreProperties>
</file>