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66925"/>
  <mc:AlternateContent xmlns:mc="http://schemas.openxmlformats.org/markup-compatibility/2006">
    <mc:Choice Requires="x15">
      <x15ac:absPath xmlns:x15ac="http://schemas.microsoft.com/office/spreadsheetml/2010/11/ac" url="C:\見積書\accessseisan\"/>
    </mc:Choice>
  </mc:AlternateContent>
  <xr:revisionPtr revIDLastSave="0" documentId="8_{EDB60CAD-8DE2-4F14-AE89-3499A330B45D}" xr6:coauthVersionLast="47" xr6:coauthVersionMax="47" xr10:uidLastSave="{00000000-0000-0000-0000-000000000000}"/>
  <bookViews>
    <workbookView xWindow="-120" yWindow="-120" windowWidth="29040" windowHeight="15720" xr2:uid="{4FA0BEAA-8D62-456F-9AE1-3CB258583FA2}"/>
  </bookViews>
  <sheets>
    <sheet name="精算" sheetId="1" r:id="rId1"/>
    <sheet name="Access入力" sheetId="3" r:id="rId2"/>
    <sheet name="精算 (2)" sheetId="2" r:id="rId3"/>
    <sheet name="決算書"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455" i="3" l="1"/>
  <c r="P455" i="3"/>
  <c r="Q431" i="3"/>
  <c r="R431" i="3"/>
  <c r="Q480" i="3"/>
  <c r="P480" i="3"/>
  <c r="S480" i="3"/>
  <c r="R480" i="3"/>
  <c r="L480" i="3"/>
  <c r="K480" i="3"/>
  <c r="L455" i="3"/>
  <c r="S455" i="3"/>
  <c r="K455" i="3"/>
  <c r="K431" i="3"/>
  <c r="P431" i="3"/>
  <c r="R455" i="3"/>
  <c r="S431" i="3"/>
  <c r="L431" i="3"/>
  <c r="S127" i="3"/>
  <c r="R127" i="3"/>
  <c r="S103" i="3"/>
  <c r="R103" i="3"/>
  <c r="L103" i="3"/>
  <c r="K103" i="3"/>
  <c r="L127" i="3"/>
  <c r="K127" i="3"/>
  <c r="G70" i="1"/>
  <c r="J60" i="1"/>
  <c r="C60" i="1"/>
  <c r="G108" i="1"/>
  <c r="H5" i="4"/>
  <c r="J41" i="4"/>
  <c r="H53" i="4"/>
  <c r="H52" i="4"/>
  <c r="H46" i="4"/>
  <c r="H49" i="4" s="1"/>
  <c r="H40" i="4"/>
  <c r="H35" i="4"/>
  <c r="H34" i="4"/>
  <c r="H33" i="4"/>
  <c r="H32" i="4"/>
  <c r="H31" i="4"/>
  <c r="H30" i="4"/>
  <c r="H29" i="4"/>
  <c r="H28" i="4"/>
  <c r="H27" i="4"/>
  <c r="H26" i="4"/>
  <c r="H25" i="4"/>
  <c r="H24" i="4"/>
  <c r="H23" i="4"/>
  <c r="H22" i="4"/>
  <c r="H21" i="4"/>
  <c r="H20" i="4"/>
  <c r="H19" i="4"/>
  <c r="H18" i="4"/>
  <c r="H16" i="4"/>
  <c r="H15" i="4"/>
  <c r="H9" i="4"/>
  <c r="H11" i="4"/>
  <c r="H17" i="4"/>
  <c r="H8" i="4"/>
  <c r="P6" i="4"/>
  <c r="P7" i="4"/>
  <c r="P8" i="4"/>
  <c r="P9" i="4"/>
  <c r="P10" i="4"/>
  <c r="P11" i="4"/>
  <c r="P12" i="4"/>
  <c r="P13" i="4"/>
  <c r="P14" i="4"/>
  <c r="P15" i="4"/>
  <c r="P16" i="4"/>
  <c r="P5" i="4"/>
  <c r="O6" i="4"/>
  <c r="O7" i="4"/>
  <c r="O8" i="4"/>
  <c r="O9" i="4"/>
  <c r="O10" i="4"/>
  <c r="O11" i="4"/>
  <c r="O12" i="4"/>
  <c r="O13" i="4"/>
  <c r="O14" i="4"/>
  <c r="O15" i="4"/>
  <c r="O16" i="4"/>
  <c r="O5" i="4"/>
  <c r="D33" i="4"/>
  <c r="C33" i="4"/>
  <c r="H7" i="4"/>
  <c r="H14" i="4"/>
  <c r="H36" i="4"/>
  <c r="H37" i="4"/>
  <c r="H38" i="4"/>
  <c r="H39" i="4"/>
  <c r="H43" i="4"/>
  <c r="H44" i="4"/>
  <c r="H45" i="4"/>
  <c r="H47" i="4"/>
  <c r="H48" i="4"/>
  <c r="H50" i="4"/>
  <c r="H51" i="4"/>
  <c r="H54" i="4"/>
  <c r="H55" i="4"/>
  <c r="H6" i="4"/>
  <c r="K29" i="4"/>
  <c r="J29" i="4"/>
  <c r="V101" i="1"/>
  <c r="U101" i="1"/>
  <c r="T101" i="1"/>
  <c r="S101" i="1"/>
  <c r="J105" i="2"/>
  <c r="I105" i="2"/>
  <c r="H105" i="2"/>
  <c r="G105" i="2"/>
  <c r="C91" i="2"/>
  <c r="B91" i="2"/>
  <c r="H108" i="1"/>
  <c r="I108" i="1"/>
  <c r="B94" i="1"/>
  <c r="O18" i="4" l="1"/>
  <c r="P18" i="4"/>
  <c r="H56" i="4"/>
  <c r="H10" i="4"/>
  <c r="H12" i="4" s="1"/>
  <c r="H13" i="4" s="1"/>
  <c r="H41" i="4"/>
  <c r="G107" i="2"/>
  <c r="G110" i="1"/>
  <c r="H42" i="4" l="1"/>
  <c r="H58" i="4" s="1"/>
  <c r="H62" i="4" s="1"/>
  <c r="C94" i="1"/>
  <c r="J108" i="1"/>
</calcChain>
</file>

<file path=xl/sharedStrings.xml><?xml version="1.0" encoding="utf-8"?>
<sst xmlns="http://schemas.openxmlformats.org/spreadsheetml/2006/main" count="1866" uniqueCount="861">
  <si>
    <t>勘定科目</t>
    <rPh sb="0" eb="4">
      <t>カンジョウカモク</t>
    </rPh>
    <phoneticPr fontId="1"/>
  </si>
  <si>
    <t>令和　　年　　月　　日</t>
    <rPh sb="0" eb="2">
      <t>レイワ</t>
    </rPh>
    <rPh sb="4" eb="5">
      <t>ネン</t>
    </rPh>
    <rPh sb="7" eb="8">
      <t>ガツ</t>
    </rPh>
    <rPh sb="10" eb="11">
      <t>ニチ</t>
    </rPh>
    <phoneticPr fontId="1"/>
  </si>
  <si>
    <t>試算表</t>
    <rPh sb="0" eb="3">
      <t>シサンヒョウ</t>
    </rPh>
    <phoneticPr fontId="1"/>
  </si>
  <si>
    <t>借方</t>
    <rPh sb="0" eb="2">
      <t>カリカタ</t>
    </rPh>
    <phoneticPr fontId="1"/>
  </si>
  <si>
    <t>貸方</t>
    <rPh sb="0" eb="2">
      <t>カシカタ</t>
    </rPh>
    <phoneticPr fontId="1"/>
  </si>
  <si>
    <t>修正記入</t>
    <rPh sb="0" eb="2">
      <t>シュウセイ</t>
    </rPh>
    <rPh sb="2" eb="4">
      <t>キニュウ</t>
    </rPh>
    <phoneticPr fontId="1"/>
  </si>
  <si>
    <t>損益計算書</t>
    <rPh sb="0" eb="5">
      <t>ソンエキケイサンショ</t>
    </rPh>
    <phoneticPr fontId="1"/>
  </si>
  <si>
    <t>貸借対照表</t>
    <rPh sb="0" eb="1">
      <t>カシ</t>
    </rPh>
    <rPh sb="1" eb="2">
      <t>カ</t>
    </rPh>
    <rPh sb="2" eb="5">
      <t>タイショウヒョウ</t>
    </rPh>
    <phoneticPr fontId="1"/>
  </si>
  <si>
    <t>売買目的有価証券</t>
    <rPh sb="0" eb="8">
      <t>バイバイモクテキユウカショウケン</t>
    </rPh>
    <phoneticPr fontId="1"/>
  </si>
  <si>
    <t>仮払金</t>
    <rPh sb="0" eb="3">
      <t>カリバライキン</t>
    </rPh>
    <phoneticPr fontId="1"/>
  </si>
  <si>
    <t>繰越商品</t>
    <rPh sb="0" eb="4">
      <t>クリコシショウヒン</t>
    </rPh>
    <phoneticPr fontId="1"/>
  </si>
  <si>
    <t>貸倒引当金</t>
    <rPh sb="0" eb="5">
      <t>カシダオレヒキアテキン</t>
    </rPh>
    <phoneticPr fontId="1"/>
  </si>
  <si>
    <t>受取利息</t>
    <rPh sb="0" eb="4">
      <t>ウケトリリソク</t>
    </rPh>
    <phoneticPr fontId="1"/>
  </si>
  <si>
    <t>消耗品費</t>
    <rPh sb="0" eb="4">
      <t>ショウモウヒンヒ</t>
    </rPh>
    <phoneticPr fontId="1"/>
  </si>
  <si>
    <t>現金過不足</t>
    <rPh sb="0" eb="2">
      <t>ゲンキン</t>
    </rPh>
    <rPh sb="2" eb="5">
      <t>カブソク</t>
    </rPh>
    <phoneticPr fontId="1"/>
  </si>
  <si>
    <t>消耗品</t>
    <rPh sb="0" eb="3">
      <t>ショウモウヒン</t>
    </rPh>
    <phoneticPr fontId="1"/>
  </si>
  <si>
    <t>前払保険料</t>
    <rPh sb="0" eb="2">
      <t>マエバラ</t>
    </rPh>
    <rPh sb="2" eb="5">
      <t>ホケンリョウ</t>
    </rPh>
    <phoneticPr fontId="1"/>
  </si>
  <si>
    <t>末払給料</t>
    <rPh sb="0" eb="2">
      <t>スエバラ</t>
    </rPh>
    <rPh sb="2" eb="4">
      <t>キュウリョウ</t>
    </rPh>
    <phoneticPr fontId="1"/>
  </si>
  <si>
    <t>前受利息</t>
    <rPh sb="0" eb="2">
      <t>ゼンウケ</t>
    </rPh>
    <rPh sb="2" eb="4">
      <t>リソク</t>
    </rPh>
    <phoneticPr fontId="1"/>
  </si>
  <si>
    <t>減価償却費</t>
    <rPh sb="0" eb="5">
      <t>ゲンカショウキャクヒ</t>
    </rPh>
    <phoneticPr fontId="1"/>
  </si>
  <si>
    <t>有価証券評価（損）</t>
    <rPh sb="0" eb="4">
      <t>ユウカショウケン</t>
    </rPh>
    <rPh sb="4" eb="6">
      <t>ヒョウカ</t>
    </rPh>
    <rPh sb="7" eb="8">
      <t>ソン</t>
    </rPh>
    <phoneticPr fontId="1"/>
  </si>
  <si>
    <t>当期純利益</t>
    <rPh sb="0" eb="2">
      <t>トウキ</t>
    </rPh>
    <rPh sb="2" eb="5">
      <t>ジュンリエキ</t>
    </rPh>
    <phoneticPr fontId="1"/>
  </si>
  <si>
    <t>雑損</t>
    <rPh sb="0" eb="2">
      <t>ザツソン</t>
    </rPh>
    <phoneticPr fontId="1"/>
  </si>
  <si>
    <t>支払保険料</t>
    <rPh sb="0" eb="5">
      <t>シハライホケンリョウ</t>
    </rPh>
    <phoneticPr fontId="1"/>
  </si>
  <si>
    <t>備品</t>
    <rPh sb="0" eb="2">
      <t>ビヒン</t>
    </rPh>
    <phoneticPr fontId="1"/>
  </si>
  <si>
    <t>仕入</t>
    <phoneticPr fontId="1"/>
  </si>
  <si>
    <t>水道光熱費</t>
    <phoneticPr fontId="1"/>
  </si>
  <si>
    <t>接待交際費</t>
    <phoneticPr fontId="1"/>
  </si>
  <si>
    <t>通信費</t>
    <phoneticPr fontId="1"/>
  </si>
  <si>
    <t>土地</t>
    <rPh sb="0" eb="2">
      <t>トチ</t>
    </rPh>
    <phoneticPr fontId="1"/>
  </si>
  <si>
    <t>現金過不足</t>
    <rPh sb="0" eb="5">
      <t>ゲンキンカブソク</t>
    </rPh>
    <phoneticPr fontId="1"/>
  </si>
  <si>
    <t>仮払消費税</t>
    <rPh sb="0" eb="5">
      <t>カリバライショウヒゼイ</t>
    </rPh>
    <phoneticPr fontId="1"/>
  </si>
  <si>
    <t>普通預金</t>
    <rPh sb="0" eb="4">
      <t>フツウヨキン</t>
    </rPh>
    <phoneticPr fontId="1"/>
  </si>
  <si>
    <t>借入金</t>
    <rPh sb="0" eb="3">
      <t>シャクニュウキン</t>
    </rPh>
    <phoneticPr fontId="1"/>
  </si>
  <si>
    <t>前受金</t>
    <rPh sb="0" eb="3">
      <t>マエウケキン</t>
    </rPh>
    <phoneticPr fontId="1"/>
  </si>
  <si>
    <t>仮受金</t>
    <rPh sb="0" eb="3">
      <t>カリウケキン</t>
    </rPh>
    <phoneticPr fontId="1"/>
  </si>
  <si>
    <t>仮受消費税</t>
    <rPh sb="0" eb="5">
      <t>カリウケショウヒゼイ</t>
    </rPh>
    <phoneticPr fontId="1"/>
  </si>
  <si>
    <t>減価償却累計額</t>
    <rPh sb="0" eb="7">
      <t>ゲンカショウキャクルイケイガク</t>
    </rPh>
    <phoneticPr fontId="1"/>
  </si>
  <si>
    <t>地代家賃</t>
    <phoneticPr fontId="1"/>
  </si>
  <si>
    <t>旅費交通費</t>
  </si>
  <si>
    <t>貸倒引当金繰入</t>
    <rPh sb="0" eb="2">
      <t>カシダオレ</t>
    </rPh>
    <rPh sb="2" eb="4">
      <t>ヒキアテ</t>
    </rPh>
    <rPh sb="4" eb="5">
      <t>キンヒキアテキン</t>
    </rPh>
    <rPh sb="5" eb="7">
      <t>クリイレ</t>
    </rPh>
    <phoneticPr fontId="1"/>
  </si>
  <si>
    <t>給料</t>
    <rPh sb="0" eb="2">
      <t>キュウリョウ</t>
    </rPh>
    <phoneticPr fontId="1"/>
  </si>
  <si>
    <t>未払利息</t>
    <rPh sb="0" eb="2">
      <t>ミバラ</t>
    </rPh>
    <rPh sb="2" eb="4">
      <t>リソク</t>
    </rPh>
    <phoneticPr fontId="1"/>
  </si>
  <si>
    <t>未払消費税</t>
    <rPh sb="0" eb="5">
      <t>ミバライショウヒゼイ</t>
    </rPh>
    <phoneticPr fontId="1"/>
  </si>
  <si>
    <r>
      <t>貸＋</t>
    </r>
    <r>
      <rPr>
        <sz val="11"/>
        <color theme="1"/>
        <rFont val="Meiryo UI"/>
        <family val="3"/>
        <charset val="128"/>
      </rPr>
      <t>貸</t>
    </r>
    <r>
      <rPr>
        <sz val="11"/>
        <color theme="1"/>
        <rFont val="游ゴシック"/>
        <family val="2"/>
        <charset val="128"/>
        <scheme val="minor"/>
      </rPr>
      <t>=貸借対照表（貸）</t>
    </r>
    <rPh sb="4" eb="9">
      <t>タイシャクタイショウヒョウ</t>
    </rPh>
    <rPh sb="10" eb="11">
      <t>カシ</t>
    </rPh>
    <phoneticPr fontId="1"/>
  </si>
  <si>
    <t>借＋借＝借（損益対照表）</t>
    <rPh sb="0" eb="1">
      <t>カ</t>
    </rPh>
    <rPh sb="2" eb="3">
      <t>カ</t>
    </rPh>
    <rPh sb="4" eb="5">
      <t>カ</t>
    </rPh>
    <rPh sb="6" eb="11">
      <t>ソンエキタイショウヒョウ</t>
    </rPh>
    <phoneticPr fontId="1"/>
  </si>
  <si>
    <t>借－貸＝借（損益対照表）</t>
    <rPh sb="0" eb="1">
      <t>カ</t>
    </rPh>
    <rPh sb="2" eb="3">
      <t>カシ</t>
    </rPh>
    <rPh sb="4" eb="5">
      <t>カ</t>
    </rPh>
    <phoneticPr fontId="1"/>
  </si>
  <si>
    <t>借－貸＝借（損益対照表）</t>
    <phoneticPr fontId="1"/>
  </si>
  <si>
    <t>貸＋貸=貸借対照表（貸）</t>
    <phoneticPr fontId="1"/>
  </si>
  <si>
    <t>仕入に期首繰越商品分（繰越商品）を加算して、期末の繰越商品分を減らします。</t>
    <rPh sb="11" eb="15">
      <t>クリコシショウヒン</t>
    </rPh>
    <phoneticPr fontId="1"/>
  </si>
  <si>
    <t>「費用」にあたる仕入の差額（売上原価）は損益計算書の借方に記入します。</t>
  </si>
  <si>
    <t>期末繰越商品</t>
    <phoneticPr fontId="1"/>
  </si>
  <si>
    <t>期首繰越商品</t>
    <phoneticPr fontId="1"/>
  </si>
  <si>
    <t>支払利息</t>
    <rPh sb="0" eb="4">
      <t>シハライリソク</t>
    </rPh>
    <phoneticPr fontId="1"/>
  </si>
  <si>
    <t>仮受消費税（負債）－仮払消費税（資産）＝未払消費税（負債）</t>
    <rPh sb="0" eb="5">
      <t>カリウケショウヒゼイ</t>
    </rPh>
    <rPh sb="6" eb="8">
      <t>フサイ</t>
    </rPh>
    <rPh sb="10" eb="12">
      <t>カリハラ</t>
    </rPh>
    <rPh sb="12" eb="15">
      <t>ショウヒゼイ</t>
    </rPh>
    <rPh sb="16" eb="18">
      <t>シサン</t>
    </rPh>
    <rPh sb="20" eb="25">
      <t>ミバライショウヒゼイ</t>
    </rPh>
    <rPh sb="26" eb="28">
      <t>フサイ</t>
    </rPh>
    <phoneticPr fontId="1"/>
  </si>
  <si>
    <t>残高０円未払消費税で処理</t>
    <rPh sb="0" eb="2">
      <t>ザンダカ</t>
    </rPh>
    <rPh sb="3" eb="4">
      <t>エン</t>
    </rPh>
    <rPh sb="4" eb="9">
      <t>ミバライショウヒゼイ</t>
    </rPh>
    <rPh sb="10" eb="12">
      <t>ショリ</t>
    </rPh>
    <phoneticPr fontId="1"/>
  </si>
  <si>
    <t>未払利息</t>
    <rPh sb="0" eb="4">
      <t>ミバライリソク</t>
    </rPh>
    <phoneticPr fontId="1"/>
  </si>
  <si>
    <t>買掛金</t>
    <rPh sb="0" eb="3">
      <t>カイカケキン</t>
    </rPh>
    <phoneticPr fontId="1"/>
  </si>
  <si>
    <t>借＋借＝借（損益対照表）</t>
    <rPh sb="0" eb="1">
      <t>シャク</t>
    </rPh>
    <rPh sb="2" eb="3">
      <t>シャク</t>
    </rPh>
    <rPh sb="4" eb="5">
      <t>シャク</t>
    </rPh>
    <rPh sb="6" eb="8">
      <t>ソンエキ</t>
    </rPh>
    <rPh sb="8" eb="11">
      <t>タイショウヒョウシャクソンエキタイショウヒョウ</t>
    </rPh>
    <phoneticPr fontId="1"/>
  </si>
  <si>
    <t>売上原価＝期首商品棚卸高＋当期商品仕入高－期末商品棚卸高</t>
    <phoneticPr fontId="1"/>
  </si>
  <si>
    <t>期首元入金＋年間利益－年間損失＋事業主借－事業主貸＝期末元入金</t>
    <phoneticPr fontId="1"/>
  </si>
  <si>
    <t>この期末元入金の額は、翌年にそのまま繰り越して翌年の元入金となります</t>
    <phoneticPr fontId="1"/>
  </si>
  <si>
    <t>当期純利益</t>
    <rPh sb="0" eb="2">
      <t>トウキ</t>
    </rPh>
    <phoneticPr fontId="1"/>
  </si>
  <si>
    <t>収益－費用＝</t>
    <phoneticPr fontId="1"/>
  </si>
  <si>
    <t>期首元入金（個人事業主用）</t>
    <rPh sb="6" eb="11">
      <t>コジンジギョウヌシ</t>
    </rPh>
    <rPh sb="11" eb="12">
      <t>ヨウ</t>
    </rPh>
    <phoneticPr fontId="1"/>
  </si>
  <si>
    <t>現金</t>
    <rPh sb="0" eb="2">
      <t>ゲンキン</t>
    </rPh>
    <phoneticPr fontId="1"/>
  </si>
  <si>
    <t>収益</t>
    <rPh sb="0" eb="2">
      <t>シュウエキ</t>
    </rPh>
    <phoneticPr fontId="1"/>
  </si>
  <si>
    <t>費用</t>
    <rPh sb="0" eb="2">
      <t>ヒヨウ</t>
    </rPh>
    <phoneticPr fontId="1"/>
  </si>
  <si>
    <t>負債増加</t>
    <rPh sb="0" eb="2">
      <t>フサイ</t>
    </rPh>
    <rPh sb="2" eb="4">
      <t>ゾウカ</t>
    </rPh>
    <phoneticPr fontId="1"/>
  </si>
  <si>
    <t>相手勘定科目グループ費用収益</t>
    <rPh sb="0" eb="2">
      <t>アイテ</t>
    </rPh>
    <rPh sb="2" eb="6">
      <t>カンジョウカモク</t>
    </rPh>
    <rPh sb="10" eb="12">
      <t>ヒヨウ</t>
    </rPh>
    <rPh sb="12" eb="14">
      <t>シュウエキ</t>
    </rPh>
    <phoneticPr fontId="1"/>
  </si>
  <si>
    <t>1のボタン</t>
    <phoneticPr fontId="1"/>
  </si>
  <si>
    <r>
      <t>資産の増加　見積書フォーム　A・・・・・・ー・・収益　　</t>
    </r>
    <r>
      <rPr>
        <b/>
        <sz val="11"/>
        <color theme="1"/>
        <rFont val="游ゴシック"/>
        <family val="3"/>
        <charset val="128"/>
        <scheme val="minor"/>
      </rPr>
      <t>納品終了日</t>
    </r>
    <rPh sb="0" eb="2">
      <t>シサン</t>
    </rPh>
    <rPh sb="3" eb="5">
      <t>ゾウカ</t>
    </rPh>
    <rPh sb="6" eb="9">
      <t>ミツモリショ</t>
    </rPh>
    <rPh sb="24" eb="26">
      <t>シュウエキ</t>
    </rPh>
    <rPh sb="28" eb="33">
      <t>ノウヒンシュウリョウビ</t>
    </rPh>
    <phoneticPr fontId="1"/>
  </si>
  <si>
    <t>基本Access</t>
    <rPh sb="0" eb="2">
      <t>キホン</t>
    </rPh>
    <phoneticPr fontId="1"/>
  </si>
  <si>
    <t>負債</t>
    <rPh sb="0" eb="2">
      <t>フサイ</t>
    </rPh>
    <phoneticPr fontId="1"/>
  </si>
  <si>
    <t>前受金（負債）　　　資産増でA・・・のフォームで商品渡せば勘定科目売上にかえてください</t>
    <rPh sb="0" eb="2">
      <t>マエウ</t>
    </rPh>
    <rPh sb="2" eb="3">
      <t>キン</t>
    </rPh>
    <rPh sb="4" eb="6">
      <t>フサイ</t>
    </rPh>
    <rPh sb="10" eb="12">
      <t>シサン</t>
    </rPh>
    <rPh sb="12" eb="13">
      <t>ゾウ</t>
    </rPh>
    <rPh sb="24" eb="26">
      <t>ショウヒン</t>
    </rPh>
    <rPh sb="26" eb="27">
      <t>ワタ</t>
    </rPh>
    <rPh sb="29" eb="33">
      <t>カンジョウカモク</t>
    </rPh>
    <rPh sb="33" eb="35">
      <t>ウリアゲ</t>
    </rPh>
    <phoneticPr fontId="1"/>
  </si>
  <si>
    <t>借入金（負債）　　　資産増でA・・・・のフォーム　</t>
    <rPh sb="0" eb="3">
      <t>シャクニュウキン</t>
    </rPh>
    <rPh sb="4" eb="6">
      <t>フサイ</t>
    </rPh>
    <rPh sb="10" eb="12">
      <t>シサン</t>
    </rPh>
    <rPh sb="12" eb="13">
      <t>ゾウ</t>
    </rPh>
    <phoneticPr fontId="1"/>
  </si>
  <si>
    <t>記入もれ注意　有　　無　計算しません商売が終わった時成立としました</t>
    <rPh sb="0" eb="2">
      <t>キニュウ</t>
    </rPh>
    <rPh sb="4" eb="6">
      <t>チュウイ</t>
    </rPh>
    <rPh sb="7" eb="8">
      <t>アリ</t>
    </rPh>
    <rPh sb="10" eb="11">
      <t>ナシ</t>
    </rPh>
    <rPh sb="12" eb="14">
      <t>ケイサン</t>
    </rPh>
    <rPh sb="18" eb="20">
      <t>ショウバイ</t>
    </rPh>
    <rPh sb="21" eb="22">
      <t>オ</t>
    </rPh>
    <rPh sb="25" eb="26">
      <t>トキ</t>
    </rPh>
    <rPh sb="26" eb="28">
      <t>セイリツ</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</si>
  <si>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記入漏れ注意　有　　無　計算しません商売が終わった時成立としました</t>
    </r>
    <rPh sb="0" eb="2">
      <t>シサン</t>
    </rPh>
    <rPh sb="3" eb="5">
      <t>ゲンショウ</t>
    </rPh>
    <rPh sb="6" eb="10">
      <t>コウバイヨウキュウ</t>
    </rPh>
    <rPh sb="24" eb="26">
      <t>ヒヨウ</t>
    </rPh>
    <rPh sb="28" eb="31">
      <t>ウケトリビ</t>
    </rPh>
    <rPh sb="34" eb="36">
      <t>キニュウ</t>
    </rPh>
    <rPh sb="36" eb="37">
      <t>モ</t>
    </rPh>
    <rPh sb="38" eb="40">
      <t>チュウイ</t>
    </rPh>
    <rPh sb="41" eb="42">
      <t>アリ</t>
    </rPh>
    <phoneticPr fontId="1"/>
  </si>
  <si>
    <t>負債減少</t>
    <rPh sb="0" eb="2">
      <t>フサイ</t>
    </rPh>
    <rPh sb="2" eb="4">
      <t>ゲンショウ</t>
    </rPh>
    <phoneticPr fontId="1"/>
  </si>
  <si>
    <r>
      <t xml:space="preserve">借入金（負債）　の支払いの時　　資産減でB・・・・のフォーム      </t>
    </r>
    <r>
      <rPr>
        <sz val="11"/>
        <color rgb="FFFF0000"/>
        <rFont val="游ゴシック"/>
        <family val="3"/>
        <charset val="128"/>
        <scheme val="minor"/>
      </rPr>
      <t>勘定科目　負債</t>
    </r>
    <r>
      <rPr>
        <sz val="11"/>
        <color theme="1"/>
        <rFont val="游ゴシック"/>
        <family val="2"/>
        <charset val="128"/>
        <scheme val="minor"/>
      </rPr>
      <t>　</t>
    </r>
    <rPh sb="0" eb="3">
      <t>シャクニュウキン</t>
    </rPh>
    <rPh sb="4" eb="6">
      <t>フサイ</t>
    </rPh>
    <rPh sb="9" eb="11">
      <t>シハラ</t>
    </rPh>
    <rPh sb="13" eb="14">
      <t>トキ</t>
    </rPh>
    <rPh sb="16" eb="18">
      <t>シサン</t>
    </rPh>
    <rPh sb="18" eb="19">
      <t>ゲン</t>
    </rPh>
    <rPh sb="36" eb="40">
      <t>カンジョウカモク</t>
    </rPh>
    <rPh sb="41" eb="43">
      <t>フサイ</t>
    </rPh>
    <phoneticPr fontId="1"/>
  </si>
  <si>
    <t>簿記素人　色々確かめてください　税理士さんと打合せしてくださいお願いします</t>
    <phoneticPr fontId="1"/>
  </si>
  <si>
    <t>借入金支払利息（費用）　　資産減少でB・・・購買要求（資産減少）フォームで複写して　購買要求IDは別に作りますが　</t>
    <rPh sb="0" eb="3">
      <t>シャクニュウキン</t>
    </rPh>
    <rPh sb="8" eb="10">
      <t>ヒヨウ</t>
    </rPh>
    <rPh sb="22" eb="26">
      <t>コウバイヨウキュウ</t>
    </rPh>
    <rPh sb="27" eb="29">
      <t>シサン</t>
    </rPh>
    <rPh sb="29" eb="31">
      <t>ゲンショウ</t>
    </rPh>
    <rPh sb="37" eb="39">
      <t>フクシャ</t>
    </rPh>
    <rPh sb="42" eb="44">
      <t>コウバイ</t>
    </rPh>
    <rPh sb="44" eb="46">
      <t>ヨウキュウ</t>
    </rPh>
    <rPh sb="49" eb="50">
      <t>ベツ</t>
    </rPh>
    <rPh sb="51" eb="52">
      <t>ツク</t>
    </rPh>
    <phoneticPr fontId="1"/>
  </si>
  <si>
    <t>6のボタン</t>
    <phoneticPr fontId="1"/>
  </si>
  <si>
    <t>4のボタン</t>
    <phoneticPr fontId="1"/>
  </si>
  <si>
    <t>3のボタン</t>
    <phoneticPr fontId="1"/>
  </si>
  <si>
    <t>精算表（個人事業主テスト中練習用）修正有</t>
    <rPh sb="0" eb="3">
      <t>セイサンヒョウ</t>
    </rPh>
    <rPh sb="4" eb="9">
      <t>コジンジギョウヌシ</t>
    </rPh>
    <rPh sb="12" eb="13">
      <t>チュウ</t>
    </rPh>
    <rPh sb="13" eb="16">
      <t>レンシュウヨウ</t>
    </rPh>
    <rPh sb="17" eb="19">
      <t>シュウセイ</t>
    </rPh>
    <rPh sb="19" eb="20">
      <t>アリ</t>
    </rPh>
    <phoneticPr fontId="1"/>
  </si>
  <si>
    <t>精算表（個人事業主テスト中練習用）修正有</t>
    <rPh sb="0" eb="2">
      <t>セイサン</t>
    </rPh>
    <rPh sb="2" eb="3">
      <t>ヒョウ</t>
    </rPh>
    <rPh sb="4" eb="6">
      <t>コジン</t>
    </rPh>
    <rPh sb="6" eb="9">
      <t>ジギョウヌシ</t>
    </rPh>
    <rPh sb="12" eb="13">
      <t>チュウ</t>
    </rPh>
    <rPh sb="13" eb="16">
      <t>レンシュウヨウ</t>
    </rPh>
    <rPh sb="17" eb="19">
      <t>シュウセイ</t>
    </rPh>
    <rPh sb="19" eb="20">
      <t>アリレンシュウヨウシュウセイアリ</t>
    </rPh>
    <phoneticPr fontId="1"/>
  </si>
  <si>
    <t>雑損</t>
    <rPh sb="0" eb="2">
      <t>ザッソン</t>
    </rPh>
    <phoneticPr fontId="1"/>
  </si>
  <si>
    <t>原因不明　雑損で現金過不足0</t>
    <rPh sb="0" eb="2">
      <t>ゲンイン</t>
    </rPh>
    <rPh sb="2" eb="4">
      <t>フメイ</t>
    </rPh>
    <rPh sb="5" eb="7">
      <t>ザッソン</t>
    </rPh>
    <rPh sb="8" eb="13">
      <t>ゲンキンカブソク</t>
    </rPh>
    <phoneticPr fontId="1"/>
  </si>
  <si>
    <t>原因不明　雑損で現金過不足0</t>
    <rPh sb="0" eb="4">
      <t>ゲンインフメイ</t>
    </rPh>
    <rPh sb="5" eb="7">
      <t>ザッソン</t>
    </rPh>
    <rPh sb="8" eb="13">
      <t>ゲンキンカブソク</t>
    </rPh>
    <phoneticPr fontId="1"/>
  </si>
  <si>
    <t>借</t>
  </si>
  <si>
    <t>貸</t>
  </si>
  <si>
    <t>複合</t>
  </si>
  <si>
    <t>複合</t>
    <rPh sb="0" eb="2">
      <t>フクゴウ</t>
    </rPh>
    <phoneticPr fontId="1"/>
  </si>
  <si>
    <t>支払利息</t>
    <rPh sb="0" eb="4">
      <t>シハライリソク</t>
    </rPh>
    <phoneticPr fontId="1"/>
  </si>
  <si>
    <t>購買要求　Bフォーム</t>
    <phoneticPr fontId="1"/>
  </si>
  <si>
    <t>重要　　納入終了日（受取日）をキーとして計算しています</t>
    <rPh sb="0" eb="2">
      <t>ジュウヨウ</t>
    </rPh>
    <rPh sb="4" eb="9">
      <t>ノウニュウシュウリョウビ</t>
    </rPh>
    <rPh sb="10" eb="13">
      <t>ウケトリビ</t>
    </rPh>
    <rPh sb="20" eb="22">
      <t>ケイサン</t>
    </rPh>
    <phoneticPr fontId="1"/>
  </si>
  <si>
    <t>資産減でB・・・・のフォームにするとき関連を付けるためのやり方     　</t>
    <rPh sb="19" eb="21">
      <t>カンレン</t>
    </rPh>
    <rPh sb="22" eb="23">
      <t>ツ</t>
    </rPh>
    <rPh sb="30" eb="31">
      <t>カタ</t>
    </rPh>
    <phoneticPr fontId="1"/>
  </si>
  <si>
    <t>借方</t>
    <rPh sb="0" eb="1">
      <t>カ</t>
    </rPh>
    <rPh sb="1" eb="2">
      <t>カタ</t>
    </rPh>
    <phoneticPr fontId="1"/>
  </si>
  <si>
    <t>売掛金</t>
    <rPh sb="0" eb="3">
      <t>ウリカケキン</t>
    </rPh>
    <phoneticPr fontId="1"/>
  </si>
  <si>
    <t>売上</t>
    <rPh sb="0" eb="2">
      <t>ウリアゲ</t>
    </rPh>
    <phoneticPr fontId="1"/>
  </si>
  <si>
    <t>①10,000円の商品を売上げて、後日入金の約束をした場合の仕訳は以下の通りです。</t>
    <phoneticPr fontId="1"/>
  </si>
  <si>
    <t>　　明細に支払手数料入力</t>
    <rPh sb="2" eb="4">
      <t>メイサイ</t>
    </rPh>
    <rPh sb="5" eb="10">
      <t>シハライテスウリョウ</t>
    </rPh>
    <rPh sb="10" eb="12">
      <t>ニュウリョク</t>
    </rPh>
    <phoneticPr fontId="1"/>
  </si>
  <si>
    <t>支払手数料</t>
    <rPh sb="0" eb="5">
      <t>シハライテスウリョウ</t>
    </rPh>
    <phoneticPr fontId="1"/>
  </si>
  <si>
    <t>現預金</t>
    <rPh sb="0" eb="1">
      <t>ゲン</t>
    </rPh>
    <rPh sb="1" eb="3">
      <t>ヨキン</t>
    </rPh>
    <phoneticPr fontId="1"/>
  </si>
  <si>
    <t>②10,000円の売上に対する売掛金の入金10,000円が確認できた場合の仕訳は以下の通りで</t>
    <phoneticPr fontId="1"/>
  </si>
  <si>
    <r>
      <t>　　見積書番号（購買要求番号）　Wクリック　</t>
    </r>
    <r>
      <rPr>
        <b/>
        <sz val="11"/>
        <color rgb="FFFF0000"/>
        <rFont val="游ゴシック"/>
        <family val="3"/>
        <charset val="128"/>
        <scheme val="minor"/>
      </rPr>
      <t>フィルター受注コード同の時確かめてください</t>
    </r>
    <phoneticPr fontId="1"/>
  </si>
  <si>
    <t>　　勘定科目</t>
    <rPh sb="2" eb="6">
      <t>カンジョウカモク</t>
    </rPh>
    <phoneticPr fontId="1"/>
  </si>
  <si>
    <r>
      <t>受注コード同ok  補助元帳（仕訳帳）でフィルターするとフィルター２個になる　　</t>
    </r>
    <r>
      <rPr>
        <sz val="11"/>
        <color rgb="FFFF0000"/>
        <rFont val="游ゴシック"/>
        <family val="3"/>
        <charset val="128"/>
        <scheme val="minor"/>
      </rPr>
      <t>勘定科目　費用</t>
    </r>
    <r>
      <rPr>
        <sz val="11"/>
        <color theme="1"/>
        <rFont val="游ゴシック"/>
        <family val="2"/>
        <charset val="128"/>
        <scheme val="minor"/>
      </rPr>
      <t>　当期純利益注意　色々確かめてください</t>
    </r>
    <phoneticPr fontId="1"/>
  </si>
  <si>
    <t>まだまだ問題があると思います 　　　Access　　VBAで簿記に挑戦してください　きっと面白い自動化ができると思います</t>
    <rPh sb="4" eb="6">
      <t>モンダイ</t>
    </rPh>
    <rPh sb="10" eb="11">
      <t>オモ</t>
    </rPh>
    <rPh sb="30" eb="32">
      <t>ボキ</t>
    </rPh>
    <rPh sb="33" eb="35">
      <t>チョウセン</t>
    </rPh>
    <rPh sb="45" eb="47">
      <t>オモシロ</t>
    </rPh>
    <rPh sb="48" eb="51">
      <t>ジドウカ</t>
    </rPh>
    <rPh sb="56" eb="57">
      <t>オモ</t>
    </rPh>
    <phoneticPr fontId="1"/>
  </si>
  <si>
    <t>精算表では相殺することができますが</t>
    <rPh sb="0" eb="3">
      <t>セイサンヒョウ</t>
    </rPh>
    <rPh sb="5" eb="7">
      <t>ソウサイ</t>
    </rPh>
    <phoneticPr fontId="1"/>
  </si>
  <si>
    <r>
      <t>貸方に売掛金入力をした</t>
    </r>
    <r>
      <rPr>
        <sz val="11"/>
        <color rgb="FFFF0000"/>
        <rFont val="游ゴシック"/>
        <family val="3"/>
        <charset val="128"/>
        <scheme val="minor"/>
      </rPr>
      <t>納入終了日（受取日）の日付入力している時Accessクロス集計レポートに２個でき売上げが倍になっている</t>
    </r>
    <rPh sb="0" eb="2">
      <t>カシカタ</t>
    </rPh>
    <rPh sb="6" eb="8">
      <t>ニュウリョク</t>
    </rPh>
    <rPh sb="11" eb="13">
      <t>ノウニュウ</t>
    </rPh>
    <rPh sb="17" eb="20">
      <t>ウケトリビ</t>
    </rPh>
    <rPh sb="24" eb="26">
      <t>ニュウリョク</t>
    </rPh>
    <rPh sb="30" eb="31">
      <t>トキ</t>
    </rPh>
    <rPh sb="40" eb="42">
      <t>シュウケイ</t>
    </rPh>
    <rPh sb="51" eb="52">
      <t>ウ</t>
    </rPh>
    <rPh sb="52" eb="53">
      <t>ア</t>
    </rPh>
    <rPh sb="55" eb="56">
      <t>バイ</t>
    </rPh>
    <phoneticPr fontId="1"/>
  </si>
  <si>
    <t>Access入力方法</t>
    <rPh sb="6" eb="8">
      <t>ニュウリョク</t>
    </rPh>
    <rPh sb="8" eb="10">
      <t>ホウホウ</t>
    </rPh>
    <phoneticPr fontId="1"/>
  </si>
  <si>
    <t>購買要求　B******-**貸方資産の減少</t>
    <rPh sb="0" eb="2">
      <t>コウバイ</t>
    </rPh>
    <rPh sb="2" eb="4">
      <t>ヨウキュウ</t>
    </rPh>
    <rPh sb="15" eb="17">
      <t>カシカタ</t>
    </rPh>
    <rPh sb="17" eb="19">
      <t>シサン</t>
    </rPh>
    <rPh sb="20" eb="22">
      <t>ゲンショウ</t>
    </rPh>
    <phoneticPr fontId="1"/>
  </si>
  <si>
    <t>借り方</t>
    <rPh sb="0" eb="1">
      <t>カ</t>
    </rPh>
    <rPh sb="2" eb="3">
      <t>カタ</t>
    </rPh>
    <phoneticPr fontId="1"/>
  </si>
  <si>
    <t>商品を買ったとき</t>
    <rPh sb="0" eb="2">
      <t>ショウヒン</t>
    </rPh>
    <rPh sb="3" eb="4">
      <t>カ</t>
    </rPh>
    <phoneticPr fontId="1"/>
  </si>
  <si>
    <t>資産の減少（現預金）</t>
  </si>
  <si>
    <t>資産の減少（現預金）</t>
    <phoneticPr fontId="1"/>
  </si>
  <si>
    <t>固定資産を資産（現預金）で買ったとき</t>
    <rPh sb="0" eb="4">
      <t>コテイシサン</t>
    </rPh>
    <rPh sb="5" eb="7">
      <t>シサン</t>
    </rPh>
    <rPh sb="8" eb="11">
      <t>ゲンヨキン</t>
    </rPh>
    <rPh sb="13" eb="14">
      <t>カ</t>
    </rPh>
    <phoneticPr fontId="1"/>
  </si>
  <si>
    <t>見積書　　A******-**借方資産の増加</t>
    <rPh sb="0" eb="3">
      <t>ミツモリショ</t>
    </rPh>
    <rPh sb="15" eb="17">
      <t>カリカタ</t>
    </rPh>
    <rPh sb="17" eb="19">
      <t>シサン</t>
    </rPh>
    <rPh sb="20" eb="22">
      <t>ゾウカ</t>
    </rPh>
    <phoneticPr fontId="1"/>
  </si>
  <si>
    <t>商品を売った時</t>
    <rPh sb="0" eb="2">
      <t>ショウヒン</t>
    </rPh>
    <rPh sb="3" eb="4">
      <t>ウ</t>
    </rPh>
    <rPh sb="6" eb="7">
      <t>トキ</t>
    </rPh>
    <phoneticPr fontId="1"/>
  </si>
  <si>
    <t>資産の増加（現預金）</t>
    <phoneticPr fontId="1"/>
  </si>
  <si>
    <t>未収入金（資産）</t>
    <rPh sb="0" eb="4">
      <t>ミシュウニュウキン</t>
    </rPh>
    <rPh sb="5" eb="7">
      <t>シサン</t>
    </rPh>
    <phoneticPr fontId="1"/>
  </si>
  <si>
    <t>未払金（負債）</t>
    <rPh sb="4" eb="6">
      <t>フサイ</t>
    </rPh>
    <phoneticPr fontId="1"/>
  </si>
  <si>
    <t>「本業の商品売買取引」売掛金か「それ以外」未収入金　</t>
    <phoneticPr fontId="1"/>
  </si>
  <si>
    <t>減価償却費計算</t>
    <rPh sb="0" eb="5">
      <t>ゲンカショウキャクヒ</t>
    </rPh>
    <rPh sb="5" eb="7">
      <t>ケイサン</t>
    </rPh>
    <phoneticPr fontId="1"/>
  </si>
  <si>
    <t>資産</t>
    <rPh sb="0" eb="2">
      <t>シサン</t>
    </rPh>
    <phoneticPr fontId="1"/>
  </si>
  <si>
    <r>
      <rPr>
        <b/>
        <sz val="11"/>
        <color rgb="FF0070C0"/>
        <rFont val="游ゴシック"/>
        <family val="3"/>
        <charset val="128"/>
        <scheme val="minor"/>
      </rPr>
      <t>,'建物','建物付属設備','構築物','機械装置','車両運搬具','器具備品','土地','特許権','借地権','商標権','ソフトウェア','その他') "</t>
    </r>
    <phoneticPr fontId="1"/>
  </si>
  <si>
    <t>資産の増加（現預金）</t>
    <rPh sb="0" eb="2">
      <t>ショウヒン</t>
    </rPh>
    <rPh sb="3" eb="5">
      <t>ハンバイ</t>
    </rPh>
    <rPh sb="7" eb="8">
      <t>マエゲンキンウト</t>
    </rPh>
    <phoneticPr fontId="1"/>
  </si>
  <si>
    <t>前受金（負債）</t>
    <rPh sb="0" eb="3">
      <t>マエウケキン</t>
    </rPh>
    <rPh sb="4" eb="6">
      <t>フサイ</t>
    </rPh>
    <phoneticPr fontId="1"/>
  </si>
  <si>
    <t>商品を販売する前に現金を受け取った（手付金）</t>
    <rPh sb="18" eb="21">
      <t>テツケキン</t>
    </rPh>
    <phoneticPr fontId="1"/>
  </si>
  <si>
    <t>支払利息（費用）</t>
    <rPh sb="0" eb="4">
      <t>シハライリソク</t>
    </rPh>
    <rPh sb="5" eb="7">
      <t>ヒヨウ</t>
    </rPh>
    <phoneticPr fontId="1"/>
  </si>
  <si>
    <t>器具備品（固定資産）</t>
    <rPh sb="5" eb="9">
      <t>コテイシサン</t>
    </rPh>
    <phoneticPr fontId="1"/>
  </si>
  <si>
    <t>商品を掛けで仕入れ、代金の支払いは後日とします</t>
    <phoneticPr fontId="1"/>
  </si>
  <si>
    <t>仕入（費用）</t>
    <rPh sb="0" eb="2">
      <t>シイレ</t>
    </rPh>
    <rPh sb="3" eb="5">
      <t>ヒヨウ</t>
    </rPh>
    <phoneticPr fontId="1"/>
  </si>
  <si>
    <t>買掛金（負債）</t>
    <rPh sb="0" eb="3">
      <t>カイカケキン</t>
    </rPh>
    <rPh sb="4" eb="6">
      <t>フサイ</t>
    </rPh>
    <phoneticPr fontId="1"/>
  </si>
  <si>
    <t>売掛金（資産）</t>
    <rPh sb="0" eb="3">
      <t>ウリカケキン</t>
    </rPh>
    <rPh sb="4" eb="6">
      <t>シサン</t>
    </rPh>
    <phoneticPr fontId="1"/>
  </si>
  <si>
    <t>売上収益の発生</t>
    <rPh sb="0" eb="2">
      <t>ウリアゲ</t>
    </rPh>
    <rPh sb="2" eb="4">
      <t>シュウエキ</t>
    </rPh>
    <rPh sb="5" eb="7">
      <t>ハッセイ</t>
    </rPh>
    <phoneticPr fontId="1"/>
  </si>
  <si>
    <t>仕入費用の発生</t>
    <rPh sb="0" eb="2">
      <t>シイレ</t>
    </rPh>
    <rPh sb="2" eb="4">
      <t>ヒヨウ</t>
    </rPh>
    <rPh sb="5" eb="7">
      <t>ハッセイ</t>
    </rPh>
    <phoneticPr fontId="1"/>
  </si>
  <si>
    <t>商品を掛けで販売し、代金の受け取りは後日とします</t>
    <phoneticPr fontId="1"/>
  </si>
  <si>
    <t>短期借入金（負債）</t>
    <rPh sb="0" eb="2">
      <t>タンキ</t>
    </rPh>
    <rPh sb="2" eb="5">
      <t>シャクニュウキン</t>
    </rPh>
    <rPh sb="6" eb="8">
      <t>フサイ</t>
    </rPh>
    <phoneticPr fontId="1"/>
  </si>
  <si>
    <t>短期借入金（負債）</t>
    <rPh sb="0" eb="2">
      <t>タンキ</t>
    </rPh>
    <phoneticPr fontId="1"/>
  </si>
  <si>
    <t>入金があったものの、原因不明の入金</t>
    <phoneticPr fontId="1"/>
  </si>
  <si>
    <t>仮受金（負債）</t>
    <rPh sb="0" eb="3">
      <t>カリウケキン</t>
    </rPh>
    <rPh sb="4" eb="6">
      <t>フサイ</t>
    </rPh>
    <phoneticPr fontId="1"/>
  </si>
  <si>
    <t>資産の増加（当座預金）</t>
    <rPh sb="6" eb="10">
      <t>トウザヨキン</t>
    </rPh>
    <phoneticPr fontId="1"/>
  </si>
  <si>
    <t>①ー2代金を支払ったときは、未払金が減少します</t>
    <phoneticPr fontId="1"/>
  </si>
  <si>
    <t>③ー2借り入れた資金と利息を合わせた現金で支払った</t>
    <phoneticPr fontId="1"/>
  </si>
  <si>
    <t>器具備品（固定資産）</t>
    <rPh sb="0" eb="2">
      <t>キグ</t>
    </rPh>
    <rPh sb="2" eb="4">
      <t>ビヒン</t>
    </rPh>
    <rPh sb="5" eb="7">
      <t>コテイ</t>
    </rPh>
    <rPh sb="7" eb="9">
      <t>シサンコテイシサン</t>
    </rPh>
    <phoneticPr fontId="1"/>
  </si>
  <si>
    <t>未収入金（資産）</t>
    <rPh sb="0" eb="4">
      <t>ミシュウニュウキン</t>
    </rPh>
    <rPh sb="5" eb="7">
      <t>シサンシサン</t>
    </rPh>
    <phoneticPr fontId="1"/>
  </si>
  <si>
    <t>判明するまで入力しておく</t>
    <rPh sb="0" eb="2">
      <t>ハンメイ</t>
    </rPh>
    <rPh sb="6" eb="8">
      <t>ニュウリョク</t>
    </rPh>
    <phoneticPr fontId="1"/>
  </si>
  <si>
    <t>②ー1固定資産を売却し、代金を後で受け取る</t>
    <phoneticPr fontId="1"/>
  </si>
  <si>
    <t>②ー2代金を受け取ったときは、未収入金が減少します。</t>
    <phoneticPr fontId="1"/>
  </si>
  <si>
    <t>③ー1取引先から現金を借り入れ</t>
    <phoneticPr fontId="1"/>
  </si>
  <si>
    <t>①ー1固定資産を後払いで購入した際</t>
    <phoneticPr fontId="1"/>
  </si>
  <si>
    <t>このフリーソフトは受取日・納入終了日入力が空の時計算しないを基本としています</t>
    <phoneticPr fontId="1"/>
  </si>
  <si>
    <t>記入もれ注意　見積書の時未入力　計算しません商売が終わった時納品書・請求書発行の時入力して計算します</t>
    <rPh sb="0" eb="2">
      <t>キニュウ</t>
    </rPh>
    <rPh sb="4" eb="6">
      <t>チュウイ</t>
    </rPh>
    <rPh sb="7" eb="10">
      <t>ミツモリショ</t>
    </rPh>
    <rPh sb="11" eb="12">
      <t>トキ</t>
    </rPh>
    <rPh sb="12" eb="15">
      <t>ミニュウリョク</t>
    </rPh>
    <rPh sb="16" eb="18">
      <t>ケイサン</t>
    </rPh>
    <rPh sb="22" eb="24">
      <t>ショウバイ</t>
    </rPh>
    <rPh sb="25" eb="26">
      <t>オ</t>
    </rPh>
    <rPh sb="29" eb="30">
      <t>トキ</t>
    </rPh>
    <rPh sb="30" eb="33">
      <t>ノウヒンショ</t>
    </rPh>
    <rPh sb="34" eb="37">
      <t>セイキュウショ</t>
    </rPh>
    <rPh sb="37" eb="39">
      <t>ハッコウ</t>
    </rPh>
    <rPh sb="40" eb="41">
      <t>トキ</t>
    </rPh>
    <rPh sb="41" eb="43">
      <t>ニュウリョク</t>
    </rPh>
    <rPh sb="45" eb="47">
      <t>ケイサン</t>
    </rPh>
    <phoneticPr fontId="1"/>
  </si>
  <si>
    <r>
      <t>資産の減少　購買要求フォームB・・・・・・ー・・費用　　</t>
    </r>
    <r>
      <rPr>
        <b/>
        <sz val="11"/>
        <color theme="1"/>
        <rFont val="游ゴシック"/>
        <family val="3"/>
        <charset val="128"/>
        <scheme val="minor"/>
      </rPr>
      <t>受取日</t>
    </r>
    <r>
      <rPr>
        <sz val="11"/>
        <color theme="1"/>
        <rFont val="游ゴシック"/>
        <family val="2"/>
        <charset val="128"/>
        <scheme val="minor"/>
      </rPr>
      <t>　　　 記入もれ注意　発注書の時未入力　計算しません商売が終わった時検収書・受領書発行の時入力して計算します</t>
    </r>
    <rPh sb="0" eb="2">
      <t>シサン</t>
    </rPh>
    <rPh sb="3" eb="5">
      <t>ゲンショウ</t>
    </rPh>
    <rPh sb="6" eb="10">
      <t>コウバイヨウキュウ</t>
    </rPh>
    <rPh sb="24" eb="26">
      <t>ヒヨウ</t>
    </rPh>
    <rPh sb="28" eb="31">
      <t>ウケトリビ</t>
    </rPh>
    <rPh sb="35" eb="37">
      <t>キニュウ</t>
    </rPh>
    <rPh sb="39" eb="41">
      <t>チュウイ</t>
    </rPh>
    <rPh sb="42" eb="45">
      <t>ハッチュウショ</t>
    </rPh>
    <rPh sb="46" eb="47">
      <t>トキ</t>
    </rPh>
    <rPh sb="47" eb="50">
      <t>ミニュウリョク</t>
    </rPh>
    <rPh sb="65" eb="68">
      <t>ケンシュウショ</t>
    </rPh>
    <rPh sb="69" eb="72">
      <t>ジュリョウショ</t>
    </rPh>
    <rPh sb="72" eb="74">
      <t>ハッコウ</t>
    </rPh>
    <rPh sb="75" eb="76">
      <t>トキ</t>
    </rPh>
    <rPh sb="76" eb="78">
      <t>ニュウリョク</t>
    </rPh>
    <rPh sb="80" eb="82">
      <t>ケイサン</t>
    </rPh>
    <phoneticPr fontId="1"/>
  </si>
  <si>
    <t>売掛金買掛金の問題あります　納品終了日・受取日入力した時</t>
    <rPh sb="0" eb="3">
      <t>ウリカケキン</t>
    </rPh>
    <rPh sb="3" eb="6">
      <t>カイカケキン</t>
    </rPh>
    <rPh sb="7" eb="9">
      <t>モンダイ</t>
    </rPh>
    <rPh sb="14" eb="18">
      <t>ノウヒンシュウリョウ</t>
    </rPh>
    <rPh sb="18" eb="19">
      <t>ヒ</t>
    </rPh>
    <rPh sb="20" eb="23">
      <t>ウケトリビ</t>
    </rPh>
    <rPh sb="23" eb="25">
      <t>ニュウリョク</t>
    </rPh>
    <rPh sb="27" eb="28">
      <t>トキ</t>
    </rPh>
    <phoneticPr fontId="1"/>
  </si>
  <si>
    <t>支払手数料（振込手数料）があるとき複写ボタンを押して</t>
    <rPh sb="0" eb="5">
      <t>シハライテスウリョウ</t>
    </rPh>
    <rPh sb="6" eb="11">
      <t>フリコミテスウリョウ</t>
    </rPh>
    <rPh sb="17" eb="19">
      <t>フクシャ</t>
    </rPh>
    <rPh sb="23" eb="24">
      <t>オ</t>
    </rPh>
    <phoneticPr fontId="1"/>
  </si>
  <si>
    <t>　購買要求（費用）フォームでAをB******ー50（重複注意）の入力フォームで入力してください</t>
    <phoneticPr fontId="1"/>
  </si>
  <si>
    <t>　　フィルター3個(受注コード同)できて関連付けされています　　レポートクロス集計経費　　納入終了日　　件名　　業者名　グループ化しています同の時関連しています</t>
    <rPh sb="10" eb="12">
      <t>ジュチュウ</t>
    </rPh>
    <rPh sb="15" eb="16">
      <t>ドウ</t>
    </rPh>
    <rPh sb="39" eb="43">
      <t>シュウケイケイヒ</t>
    </rPh>
    <rPh sb="45" eb="50">
      <t>ノウニュウシュウリョウビ</t>
    </rPh>
    <rPh sb="52" eb="54">
      <t>ケンメイ</t>
    </rPh>
    <rPh sb="56" eb="59">
      <t>ギョウシャメイ</t>
    </rPh>
    <rPh sb="64" eb="65">
      <t>カ</t>
    </rPh>
    <rPh sb="70" eb="71">
      <t>ドウ</t>
    </rPh>
    <rPh sb="72" eb="73">
      <t>トキ</t>
    </rPh>
    <rPh sb="73" eb="75">
      <t>カンレン</t>
    </rPh>
    <phoneticPr fontId="1"/>
  </si>
  <si>
    <t>短期借入金</t>
    <rPh sb="0" eb="5">
      <t>タンキシャクニュウキン</t>
    </rPh>
    <phoneticPr fontId="1"/>
  </si>
  <si>
    <t>短期借入金</t>
    <rPh sb="0" eb="2">
      <t>タンキ</t>
    </rPh>
    <rPh sb="2" eb="5">
      <t>シャクニュウキン</t>
    </rPh>
    <phoneticPr fontId="1"/>
  </si>
  <si>
    <t>精算表では相殺となる</t>
    <rPh sb="0" eb="3">
      <t>セイサンヒョウ</t>
    </rPh>
    <rPh sb="5" eb="7">
      <t>ソウサイ</t>
    </rPh>
    <phoneticPr fontId="1"/>
  </si>
  <si>
    <t>短期借入金を借りた日　納入終了日入力</t>
    <rPh sb="0" eb="2">
      <t>タンキ</t>
    </rPh>
    <rPh sb="2" eb="5">
      <t>シャクニュウキン</t>
    </rPh>
    <rPh sb="6" eb="7">
      <t>カ</t>
    </rPh>
    <rPh sb="9" eb="10">
      <t>ヒ</t>
    </rPh>
    <rPh sb="11" eb="16">
      <t>ノウニュウシュウリョウビ</t>
    </rPh>
    <rPh sb="16" eb="18">
      <t>ニュウリョク</t>
    </rPh>
    <phoneticPr fontId="1"/>
  </si>
  <si>
    <t>　　見積書番号（購買要求番号）例えばA******-01が50になり（重複をさける為）</t>
    <phoneticPr fontId="1"/>
  </si>
  <si>
    <t>納入終了日入力</t>
    <rPh sb="0" eb="7">
      <t>ノウニュウシュウリョウビニュウリョク</t>
    </rPh>
    <phoneticPr fontId="1"/>
  </si>
  <si>
    <r>
      <t>　　複写後レコードの値を</t>
    </r>
    <r>
      <rPr>
        <b/>
        <sz val="11"/>
        <color theme="8" tint="-0.249977111117893"/>
        <rFont val="游ゴシック"/>
        <family val="3"/>
        <charset val="128"/>
        <scheme val="minor"/>
      </rPr>
      <t>借方売掛金（貸方買掛金）を現金・普通預金と変えてください</t>
    </r>
    <r>
      <rPr>
        <sz val="11"/>
        <color theme="1"/>
        <rFont val="游ゴシック"/>
        <family val="2"/>
        <charset val="128"/>
        <scheme val="minor"/>
      </rPr>
      <t>　納入終了日（受取日）入力確認お願いします　　</t>
    </r>
    <rPh sb="2" eb="4">
      <t>フクシャ</t>
    </rPh>
    <rPh sb="4" eb="5">
      <t>ノチ</t>
    </rPh>
    <rPh sb="10" eb="11">
      <t>アタイ</t>
    </rPh>
    <rPh sb="41" eb="46">
      <t>ノウニュウシュウリョウビ</t>
    </rPh>
    <rPh sb="47" eb="50">
      <t>ウケトリビ</t>
    </rPh>
    <rPh sb="51" eb="53">
      <t>ニュウリョク</t>
    </rPh>
    <rPh sb="53" eb="55">
      <t>カクニン</t>
    </rPh>
    <rPh sb="56" eb="57">
      <t>ネガ</t>
    </rPh>
    <phoneticPr fontId="1"/>
  </si>
  <si>
    <t>A******-01</t>
    <phoneticPr fontId="1"/>
  </si>
  <si>
    <t>A******-50</t>
    <phoneticPr fontId="1"/>
  </si>
  <si>
    <t>複写後納入終了日　確認</t>
    <rPh sb="0" eb="3">
      <t>フクシャゴ</t>
    </rPh>
    <rPh sb="3" eb="8">
      <t>ノウニュウシュウリョウビ</t>
    </rPh>
    <rPh sb="9" eb="11">
      <t>カクニン</t>
    </rPh>
    <phoneticPr fontId="1"/>
  </si>
  <si>
    <r>
      <t>①の入力フォームの値を取得　</t>
    </r>
    <r>
      <rPr>
        <b/>
        <sz val="11"/>
        <color theme="4" tint="-0.249977111117893"/>
        <rFont val="游ゴシック"/>
        <family val="3"/>
        <charset val="128"/>
        <scheme val="minor"/>
      </rPr>
      <t>複写ボタン</t>
    </r>
    <r>
      <rPr>
        <sz val="11"/>
        <color theme="1"/>
        <rFont val="游ゴシック"/>
        <family val="2"/>
        <charset val="128"/>
        <scheme val="minor"/>
      </rPr>
      <t>を押して　</t>
    </r>
    <rPh sb="2" eb="4">
      <t>ニュウリョク</t>
    </rPh>
    <rPh sb="14" eb="16">
      <t>フクシャ</t>
    </rPh>
    <rPh sb="20" eb="21">
      <t>オ</t>
    </rPh>
    <phoneticPr fontId="1"/>
  </si>
  <si>
    <r>
      <t>　　明細書の</t>
    </r>
    <r>
      <rPr>
        <b/>
        <sz val="11"/>
        <color theme="4" tint="-0.249977111117893"/>
        <rFont val="游ゴシック"/>
        <family val="3"/>
        <charset val="128"/>
        <scheme val="minor"/>
      </rPr>
      <t>test複写ボタン</t>
    </r>
    <r>
      <rPr>
        <sz val="11"/>
        <color theme="1"/>
        <rFont val="游ゴシック"/>
        <family val="2"/>
        <charset val="128"/>
        <scheme val="minor"/>
      </rPr>
      <t>を押しと明細書も同じ番号A******-50で複写できる</t>
    </r>
    <rPh sb="2" eb="5">
      <t>メイサイショ</t>
    </rPh>
    <rPh sb="10" eb="12">
      <t>フクシャ</t>
    </rPh>
    <rPh sb="16" eb="17">
      <t>オ</t>
    </rPh>
    <rPh sb="19" eb="21">
      <t>メイサイ</t>
    </rPh>
    <rPh sb="21" eb="22">
      <t>ショ</t>
    </rPh>
    <rPh sb="23" eb="24">
      <t>オナ</t>
    </rPh>
    <rPh sb="25" eb="27">
      <t>バンゴウ</t>
    </rPh>
    <rPh sb="38" eb="40">
      <t>フクシャ</t>
    </rPh>
    <phoneticPr fontId="1"/>
  </si>
  <si>
    <t>レコードA******-01は残すやり方</t>
    <rPh sb="15" eb="16">
      <t>ノコ</t>
    </rPh>
    <rPh sb="19" eb="20">
      <t>カタ</t>
    </rPh>
    <phoneticPr fontId="1"/>
  </si>
  <si>
    <t>精算表では相殺ということで残る為これが嫌な方は2.対策のやり方で</t>
    <rPh sb="0" eb="3">
      <t>セイサンヒョウ</t>
    </rPh>
    <rPh sb="5" eb="7">
      <t>ソウサイ</t>
    </rPh>
    <rPh sb="13" eb="14">
      <t>ノコ</t>
    </rPh>
    <rPh sb="15" eb="16">
      <t>タメ</t>
    </rPh>
    <rPh sb="19" eb="20">
      <t>イヤ</t>
    </rPh>
    <rPh sb="21" eb="22">
      <t>カタ</t>
    </rPh>
    <rPh sb="25" eb="27">
      <t>タイサク</t>
    </rPh>
    <rPh sb="30" eb="31">
      <t>カタ</t>
    </rPh>
    <phoneticPr fontId="1"/>
  </si>
  <si>
    <t>現金が入金された時　複写して</t>
    <rPh sb="0" eb="2">
      <t>ゲンキン</t>
    </rPh>
    <rPh sb="3" eb="5">
      <t>ニュウキン</t>
    </rPh>
    <rPh sb="8" eb="9">
      <t>トキ</t>
    </rPh>
    <rPh sb="10" eb="12">
      <t>フクシャ</t>
    </rPh>
    <phoneticPr fontId="1"/>
  </si>
  <si>
    <t>　　フィルター2個できて関連付けされています（履歴は残っています）</t>
    <rPh sb="8" eb="9">
      <t>コ</t>
    </rPh>
    <rPh sb="12" eb="14">
      <t>カンレン</t>
    </rPh>
    <rPh sb="14" eb="15">
      <t>ヅ</t>
    </rPh>
    <rPh sb="23" eb="25">
      <t>リレキ</t>
    </rPh>
    <rPh sb="26" eb="27">
      <t>ノコ</t>
    </rPh>
    <phoneticPr fontId="1"/>
  </si>
  <si>
    <r>
      <t>　　売掛金の残高と入金された金額を突合させて、売掛金の残高を消すことを「入金消込」とします＝</t>
    </r>
    <r>
      <rPr>
        <b/>
        <sz val="11"/>
        <color rgb="FFFF0000"/>
        <rFont val="游ゴシック"/>
        <family val="3"/>
        <charset val="128"/>
        <scheme val="minor"/>
      </rPr>
      <t>納入終了日の日付を削除（空にする）</t>
    </r>
    <phoneticPr fontId="1"/>
  </si>
  <si>
    <t>短期借入金では複写を使って相殺を使う</t>
    <rPh sb="0" eb="2">
      <t>タンキ</t>
    </rPh>
    <rPh sb="2" eb="5">
      <t>シャクニュウキン</t>
    </rPh>
    <rPh sb="7" eb="9">
      <t>フクシャ</t>
    </rPh>
    <rPh sb="10" eb="11">
      <t>ツカ</t>
    </rPh>
    <rPh sb="13" eb="15">
      <t>ソウサツ</t>
    </rPh>
    <rPh sb="16" eb="17">
      <t>ツカ</t>
    </rPh>
    <phoneticPr fontId="1"/>
  </si>
  <si>
    <t>負債　納期終了日入力</t>
    <rPh sb="0" eb="2">
      <t>フサイ</t>
    </rPh>
    <rPh sb="3" eb="8">
      <t>ノウキシュウリョウビ</t>
    </rPh>
    <rPh sb="8" eb="10">
      <t>ニュウリョク</t>
    </rPh>
    <phoneticPr fontId="1"/>
  </si>
  <si>
    <t>B240501-50</t>
    <phoneticPr fontId="1"/>
  </si>
  <si>
    <t>B240501-51</t>
    <phoneticPr fontId="1"/>
  </si>
  <si>
    <t>B240501-52</t>
    <phoneticPr fontId="1"/>
  </si>
  <si>
    <t>購買要求ID  B240501-50.51.52　　フォームを複写　　受注コード37同で　フィルターテスト４個</t>
    <rPh sb="0" eb="4">
      <t>コウバイヨウキュウ</t>
    </rPh>
    <rPh sb="31" eb="33">
      <t>フクシャ</t>
    </rPh>
    <rPh sb="35" eb="37">
      <t>ジュチュウ</t>
    </rPh>
    <rPh sb="42" eb="43">
      <t>ドウ</t>
    </rPh>
    <rPh sb="54" eb="55">
      <t>コ</t>
    </rPh>
    <phoneticPr fontId="1"/>
  </si>
  <si>
    <t>単一仕分け 諸口を複合として　挑戦しました</t>
    <rPh sb="0" eb="2">
      <t>タンイチ</t>
    </rPh>
    <rPh sb="2" eb="4">
      <t>シワ</t>
    </rPh>
    <rPh sb="6" eb="8">
      <t>ショクチ</t>
    </rPh>
    <rPh sb="9" eb="11">
      <t>フクゴウ</t>
    </rPh>
    <rPh sb="15" eb="17">
      <t>チョウセン</t>
    </rPh>
    <phoneticPr fontId="1"/>
  </si>
  <si>
    <t>支払利息（費用）500円を現金を入力</t>
    <rPh sb="0" eb="4">
      <t>シハライリソク</t>
    </rPh>
    <rPh sb="5" eb="7">
      <t>ヒヨウ</t>
    </rPh>
    <rPh sb="11" eb="12">
      <t>エン</t>
    </rPh>
    <rPh sb="13" eb="15">
      <t>ゲンキン</t>
    </rPh>
    <rPh sb="16" eb="18">
      <t>ニュウリョク</t>
    </rPh>
    <phoneticPr fontId="1"/>
  </si>
  <si>
    <t>Not In ("売掛金","未収入金","仮払消費税","買掛金","未払金","未払費用","未払消費税等","未払い法人税等","複合")</t>
    <phoneticPr fontId="1"/>
  </si>
  <si>
    <t>クエリ名　　クロス集計現金</t>
    <rPh sb="3" eb="4">
      <t>メイ</t>
    </rPh>
    <rPh sb="9" eb="11">
      <t>シュウケイ</t>
    </rPh>
    <rPh sb="11" eb="13">
      <t>ゲンキン</t>
    </rPh>
    <phoneticPr fontId="1"/>
  </si>
  <si>
    <t>クエリ名　　購買要求のクロス集計</t>
    <rPh sb="3" eb="4">
      <t>メイ</t>
    </rPh>
    <rPh sb="6" eb="8">
      <t>コウバイ</t>
    </rPh>
    <rPh sb="8" eb="10">
      <t>ヨウキュウ</t>
    </rPh>
    <rPh sb="14" eb="16">
      <t>シュウケイ</t>
    </rPh>
    <phoneticPr fontId="1"/>
  </si>
  <si>
    <t>&lt;&gt;"複合"　　　</t>
    <rPh sb="3" eb="5">
      <t>フクゴウ</t>
    </rPh>
    <phoneticPr fontId="1"/>
  </si>
  <si>
    <t>相手勘定科目　　Where条件　　（複合を含まない）</t>
    <rPh sb="0" eb="6">
      <t>アイテカンジョウカモク</t>
    </rPh>
    <rPh sb="13" eb="15">
      <t>ジョウケン</t>
    </rPh>
    <phoneticPr fontId="1"/>
  </si>
  <si>
    <t>残高勘定科目用　Where 条件（レポートに含まない）</t>
    <rPh sb="0" eb="7">
      <t>ザンダカカンジョウカモクヨウ</t>
    </rPh>
    <rPh sb="14" eb="16">
      <t>ジョウケン</t>
    </rPh>
    <rPh sb="22" eb="23">
      <t>フク</t>
    </rPh>
    <phoneticPr fontId="1"/>
  </si>
  <si>
    <t>クエリ名　　補助元帳（仕訳帳）</t>
    <rPh sb="3" eb="4">
      <t>メイ</t>
    </rPh>
    <rPh sb="6" eb="10">
      <t>ホジョモトチョウ</t>
    </rPh>
    <rPh sb="11" eb="14">
      <t>シワケチョウ</t>
    </rPh>
    <phoneticPr fontId="1"/>
  </si>
  <si>
    <t>&lt;&gt;"複合"</t>
    <phoneticPr fontId="1"/>
  </si>
  <si>
    <t>残高勘定科目用　Where 条件（仕訳帳に含まないことにしています）</t>
    <rPh sb="0" eb="7">
      <t>ザンダカカンジョウカモクヨウ</t>
    </rPh>
    <rPh sb="14" eb="16">
      <t>ジョウケン</t>
    </rPh>
    <rPh sb="17" eb="20">
      <t>シワケチョウ</t>
    </rPh>
    <rPh sb="21" eb="22">
      <t>フク</t>
    </rPh>
    <phoneticPr fontId="1"/>
  </si>
  <si>
    <t>相手勘定科目に複合ありますがフィルターをかけて確認してくださいフォーム名補助元帳</t>
    <rPh sb="0" eb="6">
      <t>アイテカンジョウカモク</t>
    </rPh>
    <rPh sb="7" eb="9">
      <t>フクゴウ</t>
    </rPh>
    <rPh sb="23" eb="25">
      <t>カクニン</t>
    </rPh>
    <rPh sb="35" eb="36">
      <t>メイ</t>
    </rPh>
    <rPh sb="36" eb="40">
      <t>ホジョモトチョウ</t>
    </rPh>
    <phoneticPr fontId="1"/>
  </si>
  <si>
    <t>残高勘定科目用累計金額　　現金　預金　手形　に複合が入りお金の累計がわからなくなりました事と費用が二重に記載され合計金額が誤りとなり</t>
    <rPh sb="0" eb="2">
      <t>ザンダカ</t>
    </rPh>
    <rPh sb="2" eb="4">
      <t>カンジョウ</t>
    </rPh>
    <rPh sb="4" eb="6">
      <t>カモク</t>
    </rPh>
    <rPh sb="6" eb="7">
      <t>ヨウ</t>
    </rPh>
    <rPh sb="7" eb="9">
      <t>ルイケイ</t>
    </rPh>
    <rPh sb="9" eb="11">
      <t>キンガク</t>
    </rPh>
    <rPh sb="13" eb="15">
      <t>ゲンキン</t>
    </rPh>
    <rPh sb="16" eb="18">
      <t>ヨキン</t>
    </rPh>
    <rPh sb="19" eb="21">
      <t>テガタ</t>
    </rPh>
    <rPh sb="23" eb="25">
      <t>フクゴウ</t>
    </rPh>
    <rPh sb="26" eb="27">
      <t>ハイ</t>
    </rPh>
    <rPh sb="29" eb="30">
      <t>カネ</t>
    </rPh>
    <rPh sb="31" eb="33">
      <t>ルイケイ</t>
    </rPh>
    <rPh sb="44" eb="45">
      <t>コト</t>
    </rPh>
    <rPh sb="46" eb="48">
      <t>ヒヨウ</t>
    </rPh>
    <rPh sb="49" eb="51">
      <t>ニジュウ</t>
    </rPh>
    <rPh sb="52" eb="54">
      <t>キサイ</t>
    </rPh>
    <rPh sb="56" eb="58">
      <t>ゴウケイ</t>
    </rPh>
    <rPh sb="58" eb="60">
      <t>キンガク</t>
    </rPh>
    <rPh sb="61" eb="62">
      <t>アヤマ</t>
    </rPh>
    <phoneticPr fontId="1"/>
  </si>
  <si>
    <t>24年度借入金10,000円を普通預金で借りた時資産増で　A240405-01</t>
    <rPh sb="2" eb="4">
      <t>ネンド</t>
    </rPh>
    <rPh sb="15" eb="19">
      <t>フツウヨキン</t>
    </rPh>
    <rPh sb="24" eb="26">
      <t>シサン</t>
    </rPh>
    <rPh sb="26" eb="27">
      <t>ゾウ</t>
    </rPh>
    <phoneticPr fontId="1"/>
  </si>
  <si>
    <t>24年度借入金10,000と利息500を一緒に支払った　　資産減で B240501-50.51.52</t>
    <rPh sb="2" eb="4">
      <t>ネンド</t>
    </rPh>
    <rPh sb="4" eb="7">
      <t>シャクニュウキン</t>
    </rPh>
    <rPh sb="14" eb="16">
      <t>リソク</t>
    </rPh>
    <rPh sb="20" eb="22">
      <t>イッショ</t>
    </rPh>
    <rPh sb="23" eb="25">
      <t>シハラ</t>
    </rPh>
    <rPh sb="29" eb="32">
      <t>シサンゲン</t>
    </rPh>
    <phoneticPr fontId="1"/>
  </si>
  <si>
    <t>23年度借入金10,000円を普通預金で借りた時</t>
    <rPh sb="2" eb="4">
      <t>ネンド</t>
    </rPh>
    <rPh sb="4" eb="7">
      <t>シャクニュウキン</t>
    </rPh>
    <rPh sb="13" eb="14">
      <t>エン</t>
    </rPh>
    <rPh sb="15" eb="19">
      <t>フツウヨキン</t>
    </rPh>
    <rPh sb="20" eb="21">
      <t>カ</t>
    </rPh>
    <rPh sb="23" eb="24">
      <t>トキ</t>
    </rPh>
    <phoneticPr fontId="1"/>
  </si>
  <si>
    <r>
      <rPr>
        <sz val="11"/>
        <color rgb="FFFF0000"/>
        <rFont val="游ゴシック"/>
        <family val="3"/>
        <charset val="128"/>
        <scheme val="minor"/>
      </rPr>
      <t>23年度借入金（負債）10,000円を支払い支払利息500円を支払った</t>
    </r>
    <r>
      <rPr>
        <sz val="11"/>
        <color theme="1"/>
        <rFont val="游ゴシック"/>
        <family val="2"/>
        <charset val="128"/>
        <scheme val="minor"/>
      </rPr>
      <t>　　</t>
    </r>
    <rPh sb="2" eb="4">
      <t>ネンド</t>
    </rPh>
    <rPh sb="4" eb="7">
      <t>シャクニュウキン</t>
    </rPh>
    <rPh sb="8" eb="10">
      <t>フサイ</t>
    </rPh>
    <rPh sb="17" eb="18">
      <t>エン</t>
    </rPh>
    <rPh sb="19" eb="21">
      <t>シハラ</t>
    </rPh>
    <rPh sb="22" eb="26">
      <t>シハライリソク</t>
    </rPh>
    <rPh sb="29" eb="30">
      <t>エン</t>
    </rPh>
    <rPh sb="31" eb="33">
      <t>シハラ</t>
    </rPh>
    <phoneticPr fontId="1"/>
  </si>
  <si>
    <t>クエリで対策しましたが他に問題があるかもわかりません　　複合はなるべく使わない様にと思いますが、会社によってはどうでしょうか検討してください</t>
    <rPh sb="4" eb="6">
      <t>タイサク</t>
    </rPh>
    <rPh sb="11" eb="12">
      <t>ホカ</t>
    </rPh>
    <rPh sb="13" eb="15">
      <t>モンダイ</t>
    </rPh>
    <rPh sb="28" eb="30">
      <t>フクゴウ</t>
    </rPh>
    <rPh sb="35" eb="36">
      <t>ツカ</t>
    </rPh>
    <rPh sb="39" eb="40">
      <t>ヨウ</t>
    </rPh>
    <rPh sb="42" eb="43">
      <t>オモ</t>
    </rPh>
    <rPh sb="48" eb="50">
      <t>カイシャ</t>
    </rPh>
    <rPh sb="62" eb="64">
      <t>ケントウ</t>
    </rPh>
    <phoneticPr fontId="1"/>
  </si>
  <si>
    <t>最後は人間は機械ではありません記載ミスもあると思います　いかにして記載ミスがおこるかの対策も大事だが</t>
    <rPh sb="0" eb="2">
      <t>サイゴ</t>
    </rPh>
    <rPh sb="3" eb="5">
      <t>ニンゲン</t>
    </rPh>
    <rPh sb="6" eb="8">
      <t>キカイ</t>
    </rPh>
    <rPh sb="15" eb="17">
      <t>キサイ</t>
    </rPh>
    <rPh sb="23" eb="24">
      <t>オモ</t>
    </rPh>
    <rPh sb="33" eb="35">
      <t>キサイ</t>
    </rPh>
    <rPh sb="43" eb="45">
      <t>タイサク</t>
    </rPh>
    <rPh sb="46" eb="48">
      <t>ダイジ</t>
    </rPh>
    <phoneticPr fontId="1"/>
  </si>
  <si>
    <t>いかにして記載ミスを発見できるか　たとえば補助元帳でレポートで精算表で簡単にチェックできる方法かと思います</t>
    <rPh sb="5" eb="7">
      <t>キサイ</t>
    </rPh>
    <rPh sb="10" eb="12">
      <t>ハッケン</t>
    </rPh>
    <rPh sb="21" eb="25">
      <t>ホジョモトチョウ</t>
    </rPh>
    <rPh sb="31" eb="34">
      <t>セイサンヒョウ</t>
    </rPh>
    <rPh sb="35" eb="37">
      <t>カンタン</t>
    </rPh>
    <rPh sb="45" eb="47">
      <t>ホウホウ</t>
    </rPh>
    <rPh sb="49" eb="50">
      <t>オモ</t>
    </rPh>
    <phoneticPr fontId="1"/>
  </si>
  <si>
    <t>例えば（水道光熱費毎年）費用を比べてもわかると思いますデーターの積み重ね私は機械の修理屋正常か異常か</t>
    <rPh sb="0" eb="1">
      <t>タト</t>
    </rPh>
    <rPh sb="4" eb="9">
      <t>スイドウコウネツヒ</t>
    </rPh>
    <rPh sb="9" eb="11">
      <t>マイトシ</t>
    </rPh>
    <rPh sb="12" eb="14">
      <t>ヒヨウ</t>
    </rPh>
    <rPh sb="15" eb="16">
      <t>クラ</t>
    </rPh>
    <rPh sb="23" eb="24">
      <t>オモ</t>
    </rPh>
    <rPh sb="32" eb="33">
      <t>ツ</t>
    </rPh>
    <rPh sb="34" eb="35">
      <t>カサ</t>
    </rPh>
    <rPh sb="36" eb="37">
      <t>ワタシ</t>
    </rPh>
    <rPh sb="38" eb="40">
      <t>キカイ</t>
    </rPh>
    <rPh sb="41" eb="44">
      <t>シュウリヤ</t>
    </rPh>
    <rPh sb="44" eb="46">
      <t>セイジョウ</t>
    </rPh>
    <rPh sb="47" eb="49">
      <t>イジョウ</t>
    </rPh>
    <phoneticPr fontId="1"/>
  </si>
  <si>
    <t>今後このフリーソフトで銀行の通帳の照合が簡単にできるようにしたい</t>
    <rPh sb="0" eb="2">
      <t>コンゴ</t>
    </rPh>
    <rPh sb="11" eb="13">
      <t>ギンコウ</t>
    </rPh>
    <rPh sb="14" eb="16">
      <t>ツウチョウ</t>
    </rPh>
    <rPh sb="17" eb="19">
      <t>ショウゴウ</t>
    </rPh>
    <rPh sb="20" eb="22">
      <t>カンタン</t>
    </rPh>
    <phoneticPr fontId="1"/>
  </si>
  <si>
    <t>日々のデーターの積み重ねからサラーリーマンの時と違ったお金の流れの正常・異常がわかるスペシャリストに簿記を始めました</t>
    <rPh sb="0" eb="2">
      <t>ヒビ</t>
    </rPh>
    <rPh sb="8" eb="9">
      <t>ツ</t>
    </rPh>
    <rPh sb="10" eb="11">
      <t>カサ</t>
    </rPh>
    <rPh sb="22" eb="23">
      <t>トキ</t>
    </rPh>
    <rPh sb="24" eb="25">
      <t>チガ</t>
    </rPh>
    <rPh sb="28" eb="29">
      <t>カネ</t>
    </rPh>
    <rPh sb="30" eb="31">
      <t>ナガ</t>
    </rPh>
    <rPh sb="33" eb="35">
      <t>セイジョウ</t>
    </rPh>
    <rPh sb="36" eb="38">
      <t>イジョウ</t>
    </rPh>
    <rPh sb="50" eb="52">
      <t>ボキ</t>
    </rPh>
    <rPh sb="53" eb="54">
      <t>ハジ</t>
    </rPh>
    <phoneticPr fontId="1"/>
  </si>
  <si>
    <t>1.対策（クロス集計経費（相手勘定科目）とクロス集計現金（残高勘定科目用）のwhere条件</t>
    <rPh sb="2" eb="4">
      <t>タイサク</t>
    </rPh>
    <rPh sb="8" eb="10">
      <t>シュウケイ</t>
    </rPh>
    <rPh sb="10" eb="12">
      <t>ケイヒ</t>
    </rPh>
    <rPh sb="13" eb="19">
      <t>アイテカンジョウカモク</t>
    </rPh>
    <rPh sb="24" eb="26">
      <t>シュウケイ</t>
    </rPh>
    <rPh sb="26" eb="28">
      <t>ゲンキン</t>
    </rPh>
    <rPh sb="29" eb="31">
      <t>ザンダカ</t>
    </rPh>
    <rPh sb="31" eb="33">
      <t>カンジョウ</t>
    </rPh>
    <rPh sb="33" eb="35">
      <t>カモク</t>
    </rPh>
    <rPh sb="35" eb="36">
      <t>ヨウ</t>
    </rPh>
    <rPh sb="43" eb="45">
      <t>ジョウケン</t>
    </rPh>
    <phoneticPr fontId="1"/>
  </si>
  <si>
    <t>にしました　納入終了日が入力していても表示できない様にした　　</t>
    <rPh sb="12" eb="14">
      <t>ニュウリョク</t>
    </rPh>
    <rPh sb="19" eb="21">
      <t>ヒョウジ</t>
    </rPh>
    <rPh sb="25" eb="26">
      <t>ヨウ</t>
    </rPh>
    <phoneticPr fontId="1"/>
  </si>
  <si>
    <r>
      <t>クエリ　クロス集計現金　残高勘定科目用where条件  Not In ("</t>
    </r>
    <r>
      <rPr>
        <b/>
        <sz val="11"/>
        <color rgb="FFFF0000"/>
        <rFont val="游ゴシック"/>
        <family val="3"/>
        <charset val="128"/>
        <scheme val="minor"/>
      </rPr>
      <t>売掛金</t>
    </r>
    <r>
      <rPr>
        <sz val="11"/>
        <color theme="1"/>
        <rFont val="游ゴシック"/>
        <family val="2"/>
        <charset val="128"/>
        <scheme val="minor"/>
      </rPr>
      <t>","未収入金","仮払消費税","</t>
    </r>
    <r>
      <rPr>
        <b/>
        <sz val="11"/>
        <color theme="4" tint="-0.249977111117893"/>
        <rFont val="游ゴシック"/>
        <family val="3"/>
        <charset val="128"/>
        <scheme val="minor"/>
      </rPr>
      <t>買掛金</t>
    </r>
    <r>
      <rPr>
        <sz val="11"/>
        <color theme="1"/>
        <rFont val="游ゴシック"/>
        <family val="2"/>
        <charset val="128"/>
        <scheme val="minor"/>
      </rPr>
      <t>","未払金","未払費用","未払消費税等","未払い法人税等","複合")に設定しています</t>
    </r>
    <rPh sb="7" eb="9">
      <t>シュウケイ</t>
    </rPh>
    <rPh sb="9" eb="11">
      <t>ゲンキン</t>
    </rPh>
    <rPh sb="12" eb="19">
      <t>ザンダカカンジョウカモクヨウ</t>
    </rPh>
    <rPh sb="24" eb="26">
      <t>ジョウケン</t>
    </rPh>
    <rPh sb="101" eb="103">
      <t>セッテイ</t>
    </rPh>
    <phoneticPr fontId="1"/>
  </si>
  <si>
    <t>入力結果　精算表では相殺されますが　　　売掛金　資産借方-貸方　0円　（accessレポートクロス集計経費の合計決定金額　売上が倍　20,000になった）</t>
    <rPh sb="0" eb="2">
      <t>ニュウリョク</t>
    </rPh>
    <rPh sb="2" eb="4">
      <t>ケッカ</t>
    </rPh>
    <rPh sb="5" eb="8">
      <t>セイサンヒョウ</t>
    </rPh>
    <rPh sb="10" eb="12">
      <t>ソウサツ</t>
    </rPh>
    <rPh sb="20" eb="23">
      <t>ウリカケキン</t>
    </rPh>
    <rPh sb="24" eb="26">
      <t>シサン</t>
    </rPh>
    <rPh sb="26" eb="28">
      <t>カリカタ</t>
    </rPh>
    <rPh sb="29" eb="31">
      <t>カシカタ</t>
    </rPh>
    <rPh sb="33" eb="34">
      <t>エン</t>
    </rPh>
    <rPh sb="49" eb="51">
      <t>シュウケイ</t>
    </rPh>
    <rPh sb="51" eb="53">
      <t>ケイヒ</t>
    </rPh>
    <rPh sb="54" eb="56">
      <t>ゴウケイ</t>
    </rPh>
    <rPh sb="56" eb="60">
      <t>ケッテイキンガク</t>
    </rPh>
    <rPh sb="61" eb="63">
      <t>ウリアゲ</t>
    </rPh>
    <rPh sb="64" eb="65">
      <t>バイ</t>
    </rPh>
    <phoneticPr fontId="1"/>
  </si>
  <si>
    <t>ここで念のため①売掛金（買掛金）レコードの納入終了日（受取日）の日付を削除　空にすることでエクセル精算表（残高）とAccessレポートから消えますが</t>
    <rPh sb="3" eb="4">
      <t>ネン</t>
    </rPh>
    <rPh sb="49" eb="52">
      <t>セイサンヒョウ</t>
    </rPh>
    <phoneticPr fontId="1"/>
  </si>
  <si>
    <t>※注意　　納入終了日を削除を忘れずに　　現金と売上にする　結果相殺したことになります</t>
    <rPh sb="1" eb="3">
      <t>チュウイ</t>
    </rPh>
    <rPh sb="5" eb="10">
      <t>ノウニュウシュウリョウビ</t>
    </rPh>
    <rPh sb="11" eb="13">
      <t>サクジョ</t>
    </rPh>
    <rPh sb="14" eb="15">
      <t>ワス</t>
    </rPh>
    <rPh sb="20" eb="22">
      <t>ゲンキン</t>
    </rPh>
    <rPh sb="23" eb="25">
      <t>ウリアゲ</t>
    </rPh>
    <rPh sb="29" eb="31">
      <t>ケッカ</t>
    </rPh>
    <rPh sb="31" eb="33">
      <t>ソウサツ</t>
    </rPh>
    <phoneticPr fontId="1"/>
  </si>
  <si>
    <t>入力を始める前に色々合計を確かめてください　特に□を確認してください　</t>
    <rPh sb="0" eb="2">
      <t>ニュウリョク</t>
    </rPh>
    <rPh sb="3" eb="4">
      <t>ハジ</t>
    </rPh>
    <rPh sb="6" eb="7">
      <t>マエ</t>
    </rPh>
    <rPh sb="8" eb="10">
      <t>イロイロ</t>
    </rPh>
    <rPh sb="10" eb="12">
      <t>ゴウケイ</t>
    </rPh>
    <rPh sb="13" eb="14">
      <t>タシ</t>
    </rPh>
    <rPh sb="22" eb="23">
      <t>トク</t>
    </rPh>
    <rPh sb="26" eb="28">
      <t>カクニン</t>
    </rPh>
    <phoneticPr fontId="1"/>
  </si>
  <si>
    <t>現金が入金された時　複写して</t>
    <phoneticPr fontId="1"/>
  </si>
  <si>
    <r>
      <t>納入終了日入力　複写後</t>
    </r>
    <r>
      <rPr>
        <sz val="11"/>
        <color rgb="FFFF0000"/>
        <rFont val="游ゴシック"/>
        <family val="3"/>
        <charset val="128"/>
        <scheme val="minor"/>
      </rPr>
      <t>削除</t>
    </r>
    <rPh sb="0" eb="5">
      <t>ノウニュウシュウリョウビ</t>
    </rPh>
    <rPh sb="5" eb="7">
      <t>ニュウリョク</t>
    </rPh>
    <rPh sb="11" eb="13">
      <t>サクジョ</t>
    </rPh>
    <phoneticPr fontId="1"/>
  </si>
  <si>
    <t>通常は売掛金ですが納入終了日を削除するため</t>
    <rPh sb="0" eb="2">
      <t>ツウジョウ</t>
    </rPh>
    <rPh sb="3" eb="6">
      <t>ウリカケキン</t>
    </rPh>
    <rPh sb="9" eb="14">
      <t>ノウニュウシュウリョウビ</t>
    </rPh>
    <rPh sb="15" eb="17">
      <t>サクジョ</t>
    </rPh>
    <phoneticPr fontId="1"/>
  </si>
  <si>
    <r>
      <t>精算表では相殺できなくなるので</t>
    </r>
    <r>
      <rPr>
        <sz val="11"/>
        <color rgb="FFFF0000"/>
        <rFont val="游ゴシック"/>
        <family val="3"/>
        <charset val="128"/>
        <scheme val="minor"/>
      </rPr>
      <t>売上</t>
    </r>
    <r>
      <rPr>
        <sz val="11"/>
        <color theme="1"/>
        <rFont val="游ゴシック"/>
        <family val="2"/>
        <charset val="128"/>
        <scheme val="minor"/>
      </rPr>
      <t>にする</t>
    </r>
    <rPh sb="0" eb="3">
      <t>セイサンヒョウ</t>
    </rPh>
    <rPh sb="5" eb="7">
      <t>ソウサイ</t>
    </rPh>
    <rPh sb="15" eb="17">
      <t>ウリアゲ</t>
    </rPh>
    <phoneticPr fontId="1"/>
  </si>
  <si>
    <t>精算表の現金　売上　売掛金　純利益　貸借対照表　損益計算表の表示は変わるが数値は同じです</t>
    <rPh sb="30" eb="32">
      <t>ヒョウジ</t>
    </rPh>
    <rPh sb="33" eb="34">
      <t>カ</t>
    </rPh>
    <rPh sb="37" eb="39">
      <t>スウチ</t>
    </rPh>
    <rPh sb="40" eb="41">
      <t>オナ</t>
    </rPh>
    <phoneticPr fontId="1"/>
  </si>
  <si>
    <t>精算表とレポートでは表示されない（計算しない）</t>
    <rPh sb="0" eb="3">
      <t>セイサンヒョウ</t>
    </rPh>
    <rPh sb="10" eb="12">
      <t>ヒョウジ</t>
    </rPh>
    <rPh sb="17" eb="19">
      <t>ケイサン</t>
    </rPh>
    <phoneticPr fontId="1"/>
  </si>
  <si>
    <t>履歴は残っているフィルターで確認できる</t>
    <rPh sb="0" eb="2">
      <t>リレキ</t>
    </rPh>
    <rPh sb="3" eb="4">
      <t>ノコ</t>
    </rPh>
    <rPh sb="14" eb="16">
      <t>カクニン</t>
    </rPh>
    <phoneticPr fontId="1"/>
  </si>
  <si>
    <t>複写することにより受注コード同</t>
    <rPh sb="0" eb="2">
      <t>フクシャ</t>
    </rPh>
    <rPh sb="9" eb="11">
      <t>ジュチュウ</t>
    </rPh>
    <rPh sb="14" eb="15">
      <t>ドウ</t>
    </rPh>
    <phoneticPr fontId="1"/>
  </si>
  <si>
    <t>A******-01　　　　　　　　　精算表では相殺できるやり方</t>
    <phoneticPr fontId="1"/>
  </si>
  <si>
    <t>2.対策　精算表で相殺は見えないが数字は上と同じ　履歴を残すやり方</t>
    <rPh sb="2" eb="4">
      <t>タイサク</t>
    </rPh>
    <rPh sb="5" eb="8">
      <t>セイサンヒョウ</t>
    </rPh>
    <rPh sb="9" eb="11">
      <t>ソウサツ</t>
    </rPh>
    <rPh sb="12" eb="13">
      <t>ミ</t>
    </rPh>
    <rPh sb="17" eb="19">
      <t>スウジ</t>
    </rPh>
    <rPh sb="20" eb="21">
      <t>ウエ</t>
    </rPh>
    <rPh sb="22" eb="23">
      <t>オナ</t>
    </rPh>
    <rPh sb="25" eb="27">
      <t>リレキ</t>
    </rPh>
    <rPh sb="28" eb="29">
      <t>ノコ</t>
    </rPh>
    <rPh sb="32" eb="33">
      <t>カタ</t>
    </rPh>
    <phoneticPr fontId="1"/>
  </si>
  <si>
    <t>クエリの設定</t>
    <rPh sb="4" eb="6">
      <t>セッテイ</t>
    </rPh>
    <phoneticPr fontId="1"/>
  </si>
  <si>
    <t>購買要求のクロス集計</t>
    <rPh sb="0" eb="4">
      <t>コウバイヨウキュウ</t>
    </rPh>
    <rPh sb="8" eb="10">
      <t>シュウケイ</t>
    </rPh>
    <phoneticPr fontId="1"/>
  </si>
  <si>
    <t>購買要求のクロス集計のコピー</t>
    <rPh sb="0" eb="4">
      <t>コウバイヨウキュウ</t>
    </rPh>
    <rPh sb="8" eb="10">
      <t>シュウケイ</t>
    </rPh>
    <phoneticPr fontId="1"/>
  </si>
  <si>
    <t>クロス集計経費</t>
    <rPh sb="3" eb="5">
      <t>シュウケイ</t>
    </rPh>
    <rPh sb="5" eb="7">
      <t>ケイヒ</t>
    </rPh>
    <phoneticPr fontId="1"/>
  </si>
  <si>
    <t>クロス集計現金</t>
    <rPh sb="3" eb="5">
      <t>シュウケイ</t>
    </rPh>
    <rPh sb="5" eb="7">
      <t>ゲンキン</t>
    </rPh>
    <phoneticPr fontId="1"/>
  </si>
  <si>
    <t>残高勘定科目用</t>
    <rPh sb="0" eb="7">
      <t>ザンダカカンジョウカモクヨウ</t>
    </rPh>
    <phoneticPr fontId="1"/>
  </si>
  <si>
    <t>相手勘定科目</t>
    <rPh sb="0" eb="6">
      <t>アイテカンジョウカモク</t>
    </rPh>
    <phoneticPr fontId="1"/>
  </si>
  <si>
    <t>where条件式</t>
    <rPh sb="5" eb="7">
      <t>ジョウケン</t>
    </rPh>
    <rPh sb="7" eb="8">
      <t>シキ</t>
    </rPh>
    <phoneticPr fontId="1"/>
  </si>
  <si>
    <t>相手勘定科目　　&lt;&gt;"複合"だけ</t>
    <rPh sb="0" eb="6">
      <t>アイテカンジョウカモク</t>
    </rPh>
    <phoneticPr fontId="1"/>
  </si>
  <si>
    <r>
      <t>Not In (</t>
    </r>
    <r>
      <rPr>
        <sz val="11"/>
        <color rgb="FFFF0000"/>
        <rFont val="游ゴシック"/>
        <family val="3"/>
        <charset val="128"/>
        <scheme val="minor"/>
      </rPr>
      <t>"</t>
    </r>
    <r>
      <rPr>
        <sz val="11"/>
        <color rgb="FF0070C0"/>
        <rFont val="游ゴシック"/>
        <family val="3"/>
        <charset val="128"/>
        <scheme val="minor"/>
      </rPr>
      <t>売掛金</t>
    </r>
    <r>
      <rPr>
        <sz val="11"/>
        <color rgb="FFFF0000"/>
        <rFont val="游ゴシック"/>
        <family val="3"/>
        <charset val="128"/>
        <scheme val="minor"/>
      </rPr>
      <t>","</t>
    </r>
    <r>
      <rPr>
        <sz val="11"/>
        <color rgb="FF0070C0"/>
        <rFont val="游ゴシック"/>
        <family val="3"/>
        <charset val="128"/>
        <scheme val="minor"/>
      </rPr>
      <t>未収入金</t>
    </r>
    <r>
      <rPr>
        <sz val="11"/>
        <color rgb="FFFF0000"/>
        <rFont val="游ゴシック"/>
        <family val="3"/>
        <charset val="128"/>
        <scheme val="minor"/>
      </rPr>
      <t>","</t>
    </r>
    <r>
      <rPr>
        <sz val="11"/>
        <color rgb="FF0070C0"/>
        <rFont val="游ゴシック"/>
        <family val="3"/>
        <charset val="128"/>
        <scheme val="minor"/>
      </rPr>
      <t>仮払消費税</t>
    </r>
    <r>
      <rPr>
        <sz val="11"/>
        <color rgb="FFFF0000"/>
        <rFont val="游ゴシック"/>
        <family val="3"/>
        <charset val="128"/>
        <scheme val="minor"/>
      </rPr>
      <t>","買掛金","未払金","未払費用","未払消費税等","未払い法人税等","複合"</t>
    </r>
    <r>
      <rPr>
        <sz val="11"/>
        <color theme="1"/>
        <rFont val="游ゴシック"/>
        <family val="2"/>
        <charset val="128"/>
        <scheme val="minor"/>
      </rPr>
      <t>)に設定しています二重を避けるため</t>
    </r>
    <rPh sb="80" eb="82">
      <t>ニジュウ</t>
    </rPh>
    <rPh sb="83" eb="84">
      <t>サ</t>
    </rPh>
    <phoneticPr fontId="1"/>
  </si>
  <si>
    <t>通常の売上・仕入の入力方法のやり方と考えてください</t>
    <rPh sb="0" eb="2">
      <t>ツウジョウ</t>
    </rPh>
    <rPh sb="3" eb="5">
      <t>ウリアゲ</t>
    </rPh>
    <rPh sb="6" eb="8">
      <t>シイレ</t>
    </rPh>
    <rPh sb="9" eb="11">
      <t>ニュウリョク</t>
    </rPh>
    <rPh sb="11" eb="13">
      <t>ホウホウ</t>
    </rPh>
    <rPh sb="16" eb="17">
      <t>カタ</t>
    </rPh>
    <rPh sb="18" eb="19">
      <t>カンガ</t>
    </rPh>
    <phoneticPr fontId="1"/>
  </si>
  <si>
    <t>売掛金・買掛金の履歴を残しながら入力方法</t>
    <rPh sb="0" eb="3">
      <t>ウリカケキン</t>
    </rPh>
    <rPh sb="4" eb="7">
      <t>カイカケキン</t>
    </rPh>
    <rPh sb="8" eb="10">
      <t>リレキ</t>
    </rPh>
    <rPh sb="11" eb="12">
      <t>ノコ</t>
    </rPh>
    <rPh sb="16" eb="20">
      <t>ニュウリョクホウホウ</t>
    </rPh>
    <phoneticPr fontId="1"/>
  </si>
  <si>
    <t>まとめ背景色　青色の説明</t>
    <rPh sb="3" eb="6">
      <t>ハイケイショク</t>
    </rPh>
    <rPh sb="7" eb="9">
      <t>アオイロ</t>
    </rPh>
    <rPh sb="10" eb="12">
      <t>セツメイ</t>
    </rPh>
    <phoneticPr fontId="1"/>
  </si>
  <si>
    <t>現預金が入金・支払いができた時は複写して</t>
    <rPh sb="4" eb="6">
      <t>ニュウキン</t>
    </rPh>
    <rPh sb="7" eb="9">
      <t>シハラ</t>
    </rPh>
    <phoneticPr fontId="1"/>
  </si>
  <si>
    <t>このやり方をすると売掛金・買掛金の納入終了日（受取日）必ず削除してください（計算できなくなるが履歴は残る）</t>
    <rPh sb="4" eb="5">
      <t>カタ</t>
    </rPh>
    <rPh sb="27" eb="28">
      <t>カナラ</t>
    </rPh>
    <phoneticPr fontId="1"/>
  </si>
  <si>
    <t>売掛金・買掛金の時精算表で相殺　背景色黄色</t>
    <rPh sb="0" eb="3">
      <t>ウリカケキン</t>
    </rPh>
    <rPh sb="4" eb="7">
      <t>カイカケキン</t>
    </rPh>
    <rPh sb="8" eb="9">
      <t>トキ</t>
    </rPh>
    <rPh sb="9" eb="12">
      <t>セイサンヒョウ</t>
    </rPh>
    <rPh sb="13" eb="15">
      <t>ソウサツ</t>
    </rPh>
    <rPh sb="16" eb="19">
      <t>ハイケイショク</t>
    </rPh>
    <rPh sb="19" eb="21">
      <t>キイロ</t>
    </rPh>
    <phoneticPr fontId="1"/>
  </si>
  <si>
    <t>手動で相殺売上・仕入現預金を回収・支払いした時　背景色青色　好みでお願いします　スッキリ推奨</t>
    <rPh sb="0" eb="2">
      <t>シュドウ</t>
    </rPh>
    <rPh sb="3" eb="5">
      <t>ソウサツ</t>
    </rPh>
    <rPh sb="5" eb="7">
      <t>ウリアゲ</t>
    </rPh>
    <rPh sb="8" eb="10">
      <t>シイレ</t>
    </rPh>
    <rPh sb="10" eb="13">
      <t>ゲンヨキン</t>
    </rPh>
    <rPh sb="14" eb="16">
      <t>カイシュウ</t>
    </rPh>
    <rPh sb="17" eb="19">
      <t>シハラ</t>
    </rPh>
    <rPh sb="22" eb="23">
      <t>トキ</t>
    </rPh>
    <rPh sb="24" eb="27">
      <t>ハイケイショク</t>
    </rPh>
    <rPh sb="27" eb="29">
      <t>アオイロ</t>
    </rPh>
    <rPh sb="30" eb="31">
      <t>コノ</t>
    </rPh>
    <rPh sb="34" eb="35">
      <t>ネガ</t>
    </rPh>
    <rPh sb="44" eb="46">
      <t>スイショウ</t>
    </rPh>
    <phoneticPr fontId="1"/>
  </si>
  <si>
    <t>諸口＝複合としてのやり方　　精算表　（相手勘定科目の複合は出力できないようにしています）</t>
    <rPh sb="0" eb="2">
      <t>ショクチ</t>
    </rPh>
    <rPh sb="3" eb="5">
      <t>フクゴウ</t>
    </rPh>
    <rPh sb="11" eb="12">
      <t>カタ</t>
    </rPh>
    <rPh sb="14" eb="16">
      <t>セイサン</t>
    </rPh>
    <rPh sb="16" eb="17">
      <t>ヒョウ</t>
    </rPh>
    <rPh sb="19" eb="21">
      <t>アイテ</t>
    </rPh>
    <rPh sb="21" eb="23">
      <t>カンジョウ</t>
    </rPh>
    <rPh sb="23" eb="25">
      <t>カモク</t>
    </rPh>
    <rPh sb="26" eb="28">
      <t>フクゴウ</t>
    </rPh>
    <rPh sb="29" eb="31">
      <t>シュツリョク</t>
    </rPh>
    <phoneticPr fontId="1"/>
  </si>
  <si>
    <t>売上合計</t>
    <rPh sb="0" eb="2">
      <t>ウリアゲ</t>
    </rPh>
    <rPh sb="2" eb="4">
      <t>ゴウケイ</t>
    </rPh>
    <phoneticPr fontId="1"/>
  </si>
  <si>
    <t>消費税売上合計</t>
    <rPh sb="0" eb="7">
      <t>ショウヒゼイウリアゲゴウケイ</t>
    </rPh>
    <phoneticPr fontId="1"/>
  </si>
  <si>
    <t>仕入</t>
    <rPh sb="0" eb="2">
      <t>シイレ</t>
    </rPh>
    <phoneticPr fontId="1"/>
  </si>
  <si>
    <t>消費税仕入合計</t>
    <rPh sb="0" eb="3">
      <t>ショウヒゼイ</t>
    </rPh>
    <rPh sb="3" eb="5">
      <t>シイ</t>
    </rPh>
    <rPh sb="5" eb="7">
      <t>ゴウケイ</t>
    </rPh>
    <phoneticPr fontId="1"/>
  </si>
  <si>
    <t>終了日</t>
    <rPh sb="0" eb="3">
      <t>シュウリョウビ</t>
    </rPh>
    <phoneticPr fontId="1"/>
  </si>
  <si>
    <t>売上・仕入・消費税</t>
    <rPh sb="0" eb="2">
      <t>ウリアゲ</t>
    </rPh>
    <rPh sb="3" eb="5">
      <t>シイレ</t>
    </rPh>
    <rPh sb="6" eb="9">
      <t>ショウヒゼイ</t>
    </rPh>
    <phoneticPr fontId="1"/>
  </si>
  <si>
    <t>年月</t>
    <rPh sb="0" eb="2">
      <t>ネンゲツ</t>
    </rPh>
    <phoneticPr fontId="1"/>
  </si>
  <si>
    <t>月別売上金額及び仕入金額</t>
    <rPh sb="0" eb="2">
      <t>ツキベツ</t>
    </rPh>
    <rPh sb="2" eb="4">
      <t>ウリアゲ</t>
    </rPh>
    <rPh sb="4" eb="6">
      <t>キンガク</t>
    </rPh>
    <rPh sb="6" eb="7">
      <t>オヨ</t>
    </rPh>
    <rPh sb="8" eb="12">
      <t>シイレキンガク</t>
    </rPh>
    <phoneticPr fontId="1"/>
  </si>
  <si>
    <t>家事消費等</t>
    <rPh sb="0" eb="2">
      <t>カジ</t>
    </rPh>
    <rPh sb="2" eb="4">
      <t>ショウヒ</t>
    </rPh>
    <rPh sb="4" eb="5">
      <t>トウ</t>
    </rPh>
    <phoneticPr fontId="1"/>
  </si>
  <si>
    <t>計</t>
    <rPh sb="0" eb="1">
      <t>ケイ</t>
    </rPh>
    <phoneticPr fontId="1"/>
  </si>
  <si>
    <t>雑収入</t>
    <rPh sb="0" eb="1">
      <t>ザツ</t>
    </rPh>
    <rPh sb="1" eb="3">
      <t>シュウニュウ</t>
    </rPh>
    <phoneticPr fontId="1"/>
  </si>
  <si>
    <t>終了日　　　月のグループ化</t>
    <rPh sb="0" eb="3">
      <t>シュウリョウビ</t>
    </rPh>
    <rPh sb="6" eb="7">
      <t>ツキ</t>
    </rPh>
    <rPh sb="12" eb="13">
      <t>カ</t>
    </rPh>
    <phoneticPr fontId="1"/>
  </si>
  <si>
    <t>科目</t>
    <rPh sb="0" eb="2">
      <t>カモク</t>
    </rPh>
    <phoneticPr fontId="1"/>
  </si>
  <si>
    <t>金額</t>
    <rPh sb="0" eb="2">
      <t>キンガク</t>
    </rPh>
    <phoneticPr fontId="1"/>
  </si>
  <si>
    <t>売上原価</t>
    <rPh sb="0" eb="4">
      <t>ウリアゲゲンカ</t>
    </rPh>
    <phoneticPr fontId="1"/>
  </si>
  <si>
    <t>経費</t>
    <rPh sb="0" eb="2">
      <t>ケイヒ</t>
    </rPh>
    <phoneticPr fontId="1"/>
  </si>
  <si>
    <t>各種引当金・準備金等</t>
    <rPh sb="0" eb="2">
      <t>カクシュ</t>
    </rPh>
    <rPh sb="2" eb="5">
      <t>ヒキアテキン</t>
    </rPh>
    <rPh sb="6" eb="9">
      <t>ジュンビキン</t>
    </rPh>
    <rPh sb="9" eb="10">
      <t>トウ</t>
    </rPh>
    <phoneticPr fontId="1"/>
  </si>
  <si>
    <t>青色控除額</t>
    <rPh sb="0" eb="2">
      <t>アオイロ</t>
    </rPh>
    <rPh sb="2" eb="5">
      <t>コウジョガク</t>
    </rPh>
    <phoneticPr fontId="1"/>
  </si>
  <si>
    <t>①</t>
    <phoneticPr fontId="1"/>
  </si>
  <si>
    <t>②</t>
    <phoneticPr fontId="1"/>
  </si>
  <si>
    <t>➂</t>
    <phoneticPr fontId="1"/>
  </si>
  <si>
    <t>⑦</t>
    <phoneticPr fontId="1"/>
  </si>
  <si>
    <t>➃</t>
    <phoneticPr fontId="1"/>
  </si>
  <si>
    <t>➄</t>
    <phoneticPr fontId="1"/>
  </si>
  <si>
    <t>⑥</t>
    <phoneticPr fontId="1"/>
  </si>
  <si>
    <t>②+③　　　　　　　小計</t>
    <rPh sb="10" eb="12">
      <t>ショウケイ</t>
    </rPh>
    <phoneticPr fontId="1"/>
  </si>
  <si>
    <t>➃-➄　　　　　差引原価</t>
    <rPh sb="8" eb="12">
      <t>サシヒキゲンカ</t>
    </rPh>
    <phoneticPr fontId="1"/>
  </si>
  <si>
    <t>①-➅　　　　　差引金額</t>
    <rPh sb="8" eb="12">
      <t>サシヒキキンガク</t>
    </rPh>
    <phoneticPr fontId="1"/>
  </si>
  <si>
    <t>➇</t>
    <phoneticPr fontId="1"/>
  </si>
  <si>
    <t>⑨</t>
    <phoneticPr fontId="1"/>
  </si>
  <si>
    <t>⑩</t>
    <phoneticPr fontId="1"/>
  </si>
  <si>
    <t>⑪</t>
    <phoneticPr fontId="1"/>
  </si>
  <si>
    <t>⑫</t>
    <phoneticPr fontId="1"/>
  </si>
  <si>
    <t>⑬</t>
    <phoneticPr fontId="1"/>
  </si>
  <si>
    <t>⑭</t>
    <phoneticPr fontId="1"/>
  </si>
  <si>
    <t>⑮</t>
    <phoneticPr fontId="1"/>
  </si>
  <si>
    <t>⑯</t>
    <phoneticPr fontId="1"/>
  </si>
  <si>
    <t>⑰</t>
    <phoneticPr fontId="1"/>
  </si>
  <si>
    <t>⑱</t>
    <phoneticPr fontId="1"/>
  </si>
  <si>
    <t>⑲</t>
    <phoneticPr fontId="1"/>
  </si>
  <si>
    <t>⑳</t>
    <phoneticPr fontId="1"/>
  </si>
  <si>
    <t>㉑</t>
    <phoneticPr fontId="1"/>
  </si>
  <si>
    <t>㉒</t>
    <phoneticPr fontId="1"/>
  </si>
  <si>
    <t>㉓</t>
    <phoneticPr fontId="1"/>
  </si>
  <si>
    <t>㉔</t>
    <phoneticPr fontId="1"/>
  </si>
  <si>
    <t>㉕</t>
    <phoneticPr fontId="1"/>
  </si>
  <si>
    <t>㉖</t>
    <phoneticPr fontId="1"/>
  </si>
  <si>
    <t>㉗</t>
    <phoneticPr fontId="1"/>
  </si>
  <si>
    <t>㉘</t>
    <phoneticPr fontId="1"/>
  </si>
  <si>
    <t>㉛</t>
    <phoneticPr fontId="1"/>
  </si>
  <si>
    <t>㉜</t>
    <phoneticPr fontId="1"/>
  </si>
  <si>
    <t>➆-㉜　　　　　差引金額</t>
    <rPh sb="8" eb="12">
      <t>サシヒキキンガク</t>
    </rPh>
    <phoneticPr fontId="1"/>
  </si>
  <si>
    <t>㉞</t>
    <phoneticPr fontId="1"/>
  </si>
  <si>
    <t>㊲</t>
    <phoneticPr fontId="1"/>
  </si>
  <si>
    <t>㊳</t>
    <phoneticPr fontId="1"/>
  </si>
  <si>
    <t>㊴</t>
    <phoneticPr fontId="1"/>
  </si>
  <si>
    <t>㊷</t>
    <phoneticPr fontId="1"/>
  </si>
  <si>
    <t>㊹</t>
    <phoneticPr fontId="1"/>
  </si>
  <si>
    <t>㊸</t>
    <phoneticPr fontId="1"/>
  </si>
  <si>
    <t>㉝+㊲-㊷   青色申告控除前所得</t>
    <rPh sb="8" eb="10">
      <t>アオイロ</t>
    </rPh>
    <rPh sb="10" eb="12">
      <t>シンコク</t>
    </rPh>
    <rPh sb="12" eb="14">
      <t>コウジョ</t>
    </rPh>
    <rPh sb="14" eb="15">
      <t>マエ</t>
    </rPh>
    <rPh sb="15" eb="17">
      <t>ショトク</t>
    </rPh>
    <phoneticPr fontId="1"/>
  </si>
  <si>
    <t>㊸-㊹　　　  　　所得金額</t>
    <rPh sb="10" eb="14">
      <t>ショトクキンガク</t>
    </rPh>
    <phoneticPr fontId="1"/>
  </si>
  <si>
    <t>㊺</t>
    <phoneticPr fontId="1"/>
  </si>
  <si>
    <t>　繰戻額等</t>
    <rPh sb="1" eb="2">
      <t>ク</t>
    </rPh>
    <rPh sb="2" eb="3">
      <t>モド</t>
    </rPh>
    <rPh sb="3" eb="4">
      <t>ガク</t>
    </rPh>
    <rPh sb="4" eb="5">
      <t>トウ</t>
    </rPh>
    <phoneticPr fontId="1"/>
  </si>
  <si>
    <t>　繰入額等</t>
    <rPh sb="1" eb="3">
      <t>クリイレ</t>
    </rPh>
    <rPh sb="3" eb="4">
      <t>ガク</t>
    </rPh>
    <rPh sb="4" eb="5">
      <t>トウ</t>
    </rPh>
    <phoneticPr fontId="1"/>
  </si>
  <si>
    <t>㉝</t>
    <phoneticPr fontId="1"/>
  </si>
  <si>
    <t>access入力分</t>
    <rPh sb="6" eb="9">
      <t>ニュウリョクブン</t>
    </rPh>
    <phoneticPr fontId="1"/>
  </si>
  <si>
    <t>検索年度に変更</t>
    <rPh sb="0" eb="2">
      <t>ケンサク</t>
    </rPh>
    <rPh sb="2" eb="4">
      <t>ネンド</t>
    </rPh>
    <rPh sb="5" eb="7">
      <t>ヘンコウ</t>
    </rPh>
    <phoneticPr fontId="1"/>
  </si>
  <si>
    <t>合計</t>
    <rPh sb="0" eb="2">
      <t>ゴウケイ</t>
    </rPh>
    <phoneticPr fontId="1"/>
  </si>
  <si>
    <t>月別売上金額及び仕入金額</t>
    <phoneticPr fontId="1"/>
  </si>
  <si>
    <t>合計が間違っている場合科目確認㉖に追加</t>
    <rPh sb="0" eb="2">
      <t>ゴウケイ</t>
    </rPh>
    <rPh sb="3" eb="5">
      <t>マチガ</t>
    </rPh>
    <rPh sb="9" eb="11">
      <t>バアイ</t>
    </rPh>
    <rPh sb="11" eb="13">
      <t>カモク</t>
    </rPh>
    <rPh sb="13" eb="15">
      <t>カクニン</t>
    </rPh>
    <rPh sb="17" eb="19">
      <t>ツイカ</t>
    </rPh>
    <phoneticPr fontId="1"/>
  </si>
  <si>
    <t xml:space="preserve">7のボタン     </t>
    <phoneticPr fontId="1"/>
  </si>
  <si>
    <t xml:space="preserve"> GROUP BY　Left([koubai.nounyuusyuuryoubi],2);</t>
    <phoneticPr fontId="1"/>
  </si>
  <si>
    <t>テーブルリンクしてない時は　20を選んでいます</t>
    <rPh sb="11" eb="12">
      <t>トキ</t>
    </rPh>
    <rPh sb="17" eb="18">
      <t>エラ</t>
    </rPh>
    <phoneticPr fontId="1"/>
  </si>
  <si>
    <t>SQL Server 　テーブルをリンクすると2025/05/15が05 15 2025で05　左から２文字に設定しています０５　月グループになります</t>
    <rPh sb="48" eb="49">
      <t>ヒダリ</t>
    </rPh>
    <rPh sb="52" eb="54">
      <t>モンジ</t>
    </rPh>
    <rPh sb="55" eb="57">
      <t>セッテイ</t>
    </rPh>
    <rPh sb="65" eb="66">
      <t>ツキ</t>
    </rPh>
    <phoneticPr fontId="1"/>
  </si>
  <si>
    <t>SQLリンクした時は文字列を半角を入れて調整してください</t>
  </si>
  <si>
    <t>例</t>
    <rPh sb="0" eb="1">
      <t>レイ</t>
    </rPh>
    <phoneticPr fontId="1"/>
  </si>
  <si>
    <t>1売上</t>
    <rPh sb="1" eb="3">
      <t>ウリアゲ</t>
    </rPh>
    <phoneticPr fontId="1"/>
  </si>
  <si>
    <t>1売上　　</t>
    <rPh sb="1" eb="3">
      <t>ウリアゲ</t>
    </rPh>
    <phoneticPr fontId="1"/>
  </si>
  <si>
    <t>数字が貼り付けられます</t>
    <rPh sb="0" eb="2">
      <t>スウジ</t>
    </rPh>
    <rPh sb="3" eb="4">
      <t>ハ</t>
    </rPh>
    <rPh sb="5" eb="6">
      <t>ツ</t>
    </rPh>
    <phoneticPr fontId="1"/>
  </si>
  <si>
    <t>SQLリンクしてない時</t>
    <rPh sb="10" eb="11">
      <t>トキ</t>
    </rPh>
    <phoneticPr fontId="1"/>
  </si>
  <si>
    <t>SQLリンクした時半角調整</t>
    <rPh sb="8" eb="9">
      <t>トキ</t>
    </rPh>
    <rPh sb="9" eb="11">
      <t>ハンカク</t>
    </rPh>
    <rPh sb="11" eb="13">
      <t>チョウセイ</t>
    </rPh>
    <phoneticPr fontId="1"/>
  </si>
  <si>
    <t>短期借入金を返した日　受取日入力</t>
    <rPh sb="0" eb="2">
      <t>タンキ</t>
    </rPh>
    <rPh sb="2" eb="5">
      <t>シャクニュウキン</t>
    </rPh>
    <rPh sb="6" eb="7">
      <t>カエ</t>
    </rPh>
    <rPh sb="9" eb="10">
      <t>ヒ</t>
    </rPh>
    <rPh sb="11" eb="14">
      <t>ウケトリビ</t>
    </rPh>
    <rPh sb="14" eb="16">
      <t>ニュウリョク</t>
    </rPh>
    <phoneticPr fontId="1"/>
  </si>
  <si>
    <t>借入金　支払利息を支払った日　受取日入力</t>
    <rPh sb="0" eb="3">
      <t>シャクニュウキン</t>
    </rPh>
    <rPh sb="4" eb="8">
      <t>シハライリソク</t>
    </rPh>
    <rPh sb="9" eb="11">
      <t>シハラ</t>
    </rPh>
    <rPh sb="13" eb="14">
      <t>ヒ</t>
    </rPh>
    <rPh sb="15" eb="18">
      <t>ウケトリビ</t>
    </rPh>
    <rPh sb="18" eb="20">
      <t>ニュウリョク</t>
    </rPh>
    <phoneticPr fontId="1"/>
  </si>
  <si>
    <t>当座預金</t>
    <rPh sb="0" eb="4">
      <t>トウザヨキン</t>
    </rPh>
    <phoneticPr fontId="1"/>
  </si>
  <si>
    <t>租税公課</t>
    <rPh sb="0" eb="4">
      <t>ソゼイコウカ</t>
    </rPh>
    <phoneticPr fontId="1"/>
  </si>
  <si>
    <t>荷造運賃</t>
    <rPh sb="0" eb="4">
      <t>ニヅクリウンチン</t>
    </rPh>
    <phoneticPr fontId="1"/>
  </si>
  <si>
    <t>水道光熱費</t>
    <rPh sb="0" eb="5">
      <t>スイドウコウネツヒ</t>
    </rPh>
    <phoneticPr fontId="1"/>
  </si>
  <si>
    <t>旅費交通費</t>
    <rPh sb="0" eb="5">
      <t>リョヒコウツウヒ</t>
    </rPh>
    <phoneticPr fontId="1"/>
  </si>
  <si>
    <t>通信費</t>
    <rPh sb="0" eb="3">
      <t>ツウシンヒ</t>
    </rPh>
    <phoneticPr fontId="1"/>
  </si>
  <si>
    <t>広告宣伝費</t>
    <rPh sb="0" eb="5">
      <t>コウコクセンデンヒ</t>
    </rPh>
    <phoneticPr fontId="1"/>
  </si>
  <si>
    <t>接待交際費</t>
    <rPh sb="0" eb="5">
      <t>セッタイコウサイヒ</t>
    </rPh>
    <phoneticPr fontId="1"/>
  </si>
  <si>
    <t>損害保険料</t>
    <rPh sb="0" eb="5">
      <t>ソンガイホケンリョウ</t>
    </rPh>
    <phoneticPr fontId="1"/>
  </si>
  <si>
    <t>修繕費</t>
    <rPh sb="0" eb="3">
      <t>シュウゼンヒ</t>
    </rPh>
    <phoneticPr fontId="1"/>
  </si>
  <si>
    <t>福利厚生費</t>
    <rPh sb="0" eb="5">
      <t>フクリコウセイヒ</t>
    </rPh>
    <phoneticPr fontId="1"/>
  </si>
  <si>
    <t>外注工賃</t>
    <rPh sb="0" eb="4">
      <t>ガイチュウコウチン</t>
    </rPh>
    <phoneticPr fontId="1"/>
  </si>
  <si>
    <t>利子割引料</t>
    <rPh sb="0" eb="5">
      <t>リシワリビキリョウ</t>
    </rPh>
    <phoneticPr fontId="1"/>
  </si>
  <si>
    <t>地代家賃</t>
    <rPh sb="0" eb="4">
      <t>チダイヤチン</t>
    </rPh>
    <phoneticPr fontId="1"/>
  </si>
  <si>
    <t>貸倒金</t>
    <rPh sb="0" eb="3">
      <t>カシダオレキン</t>
    </rPh>
    <phoneticPr fontId="1"/>
  </si>
  <si>
    <t>雑費</t>
    <rPh sb="0" eb="2">
      <t>ザッピ</t>
    </rPh>
    <phoneticPr fontId="1"/>
  </si>
  <si>
    <t>貸倒引当金繰戻額</t>
    <rPh sb="0" eb="2">
      <t>カシダオレ</t>
    </rPh>
    <rPh sb="2" eb="5">
      <t>ヒキアテキン</t>
    </rPh>
    <rPh sb="5" eb="6">
      <t>ク</t>
    </rPh>
    <rPh sb="6" eb="7">
      <t>モド</t>
    </rPh>
    <rPh sb="7" eb="8">
      <t>ガク</t>
    </rPh>
    <phoneticPr fontId="1"/>
  </si>
  <si>
    <t>専従者給与</t>
    <rPh sb="0" eb="3">
      <t>センジュウシャ</t>
    </rPh>
    <rPh sb="3" eb="5">
      <t>キュウヨ</t>
    </rPh>
    <phoneticPr fontId="1"/>
  </si>
  <si>
    <t>貸倒引当金繰入額</t>
    <rPh sb="0" eb="2">
      <t>カシダオレ</t>
    </rPh>
    <rPh sb="2" eb="5">
      <t>ヒキアテキン</t>
    </rPh>
    <rPh sb="5" eb="8">
      <t>クリイレガク</t>
    </rPh>
    <phoneticPr fontId="1"/>
  </si>
  <si>
    <t>減価償却累計額</t>
    <rPh sb="0" eb="2">
      <t>ゲンカ</t>
    </rPh>
    <rPh sb="2" eb="4">
      <t>ショウキャク</t>
    </rPh>
    <rPh sb="4" eb="6">
      <t>ルイケイ</t>
    </rPh>
    <rPh sb="6" eb="7">
      <t>ガクショウキャクルイケイガク</t>
    </rPh>
    <phoneticPr fontId="1"/>
  </si>
  <si>
    <t>翌期元入金 ＝ 期首元入金 ＋ 当期純利益 － 事業主借 ＋ 事業主貸  　会計一般的</t>
    <rPh sb="38" eb="40">
      <t>カイケイ</t>
    </rPh>
    <rPh sb="40" eb="43">
      <t>イッパンテキ</t>
    </rPh>
    <phoneticPr fontId="1"/>
  </si>
  <si>
    <t>器具備品（固定資産）</t>
    <phoneticPr fontId="1"/>
  </si>
  <si>
    <t>未払金（負債）</t>
    <phoneticPr fontId="1"/>
  </si>
  <si>
    <t>元入金</t>
    <rPh sb="0" eb="2">
      <t>モトイ</t>
    </rPh>
    <rPh sb="2" eb="3">
      <t>キン</t>
    </rPh>
    <phoneticPr fontId="1"/>
  </si>
  <si>
    <r>
      <rPr>
        <b/>
        <sz val="11"/>
        <color theme="1"/>
        <rFont val="游ゴシック"/>
        <family val="3"/>
        <charset val="128"/>
        <scheme val="minor"/>
      </rPr>
      <t>期首元入金＋年間利益－年間損失＋事業主借－事業主貸＝期末元入金　</t>
    </r>
    <r>
      <rPr>
        <sz val="11"/>
        <color theme="1"/>
        <rFont val="游ゴシック"/>
        <family val="2"/>
        <charset val="128"/>
        <scheme val="minor"/>
      </rPr>
      <t>　（事業視点での処理）</t>
    </r>
    <phoneticPr fontId="1"/>
  </si>
  <si>
    <t>※納入終了日の有無に注意</t>
    <rPh sb="1" eb="6">
      <t>ノウニュウシュウリョウビ</t>
    </rPh>
    <rPh sb="7" eb="9">
      <t>ウム</t>
    </rPh>
    <rPh sb="10" eb="12">
      <t>チュウイ</t>
    </rPh>
    <phoneticPr fontId="1"/>
  </si>
  <si>
    <t>期末</t>
    <rPh sb="0" eb="2">
      <t>キマツ</t>
    </rPh>
    <phoneticPr fontId="1"/>
  </si>
  <si>
    <t>期首</t>
    <rPh sb="0" eb="2">
      <t>キシュ</t>
    </rPh>
    <phoneticPr fontId="1"/>
  </si>
  <si>
    <t>現預金</t>
    <rPh sb="0" eb="3">
      <t>ゲンヨキン</t>
    </rPh>
    <phoneticPr fontId="1"/>
  </si>
  <si>
    <t>期末期首元入金に振り替え処理　　　　　　</t>
    <rPh sb="0" eb="2">
      <t>キマツ</t>
    </rPh>
    <rPh sb="2" eb="4">
      <t>キシュ</t>
    </rPh>
    <rPh sb="4" eb="6">
      <t>モトイ</t>
    </rPh>
    <rPh sb="6" eb="7">
      <t>キン</t>
    </rPh>
    <rPh sb="8" eb="9">
      <t>フ</t>
    </rPh>
    <rPh sb="10" eb="11">
      <t>カ</t>
    </rPh>
    <rPh sb="12" eb="14">
      <t>ショリ</t>
    </rPh>
    <phoneticPr fontId="1"/>
  </si>
  <si>
    <t>参考用　利益剰余金累計</t>
    <rPh sb="0" eb="3">
      <t>サンコウヨウ</t>
    </rPh>
    <rPh sb="4" eb="9">
      <t>リエキジョウヨキン</t>
    </rPh>
    <rPh sb="9" eb="11">
      <t>ルイケイ</t>
    </rPh>
    <phoneticPr fontId="1"/>
  </si>
  <si>
    <t>元入金</t>
    <rPh sb="0" eb="1">
      <t>モト</t>
    </rPh>
    <rPh sb="1" eb="2">
      <t>イ</t>
    </rPh>
    <rPh sb="2" eb="3">
      <t>キン</t>
    </rPh>
    <phoneticPr fontId="1"/>
  </si>
  <si>
    <t>残高勘定科目</t>
    <rPh sb="0" eb="6">
      <t>ザンダカカンジョウカモク</t>
    </rPh>
    <phoneticPr fontId="1"/>
  </si>
  <si>
    <t>WHERE koubai.nounyuusyuuryoubi Is Not Null</t>
    <phoneticPr fontId="1"/>
  </si>
  <si>
    <t>WHERE (((koubai.nounyuusyuuryoubi)開始日～終了日</t>
    <phoneticPr fontId="1"/>
  </si>
  <si>
    <t>元入金</t>
  </si>
  <si>
    <t>６のボタン</t>
    <phoneticPr fontId="1"/>
  </si>
  <si>
    <t>13のボタン</t>
    <phoneticPr fontId="1"/>
  </si>
  <si>
    <t>11のボタン</t>
    <phoneticPr fontId="1"/>
  </si>
  <si>
    <t>消費税</t>
    <rPh sb="0" eb="3">
      <t>ショウヒゼイ</t>
    </rPh>
    <phoneticPr fontId="1"/>
  </si>
  <si>
    <t>7のボタン</t>
    <phoneticPr fontId="1"/>
  </si>
  <si>
    <t>14のボタン</t>
    <phoneticPr fontId="1"/>
  </si>
  <si>
    <t>12のボタン</t>
    <phoneticPr fontId="1"/>
  </si>
  <si>
    <t>元入れ金</t>
    <rPh sb="0" eb="2">
      <t>モトイ</t>
    </rPh>
    <rPh sb="3" eb="4">
      <t>キン</t>
    </rPh>
    <phoneticPr fontId="1"/>
  </si>
  <si>
    <t>事業主貸</t>
    <rPh sb="0" eb="4">
      <t>ジギョウシュカシ</t>
    </rPh>
    <phoneticPr fontId="1"/>
  </si>
  <si>
    <t>13のボタン　参考用</t>
    <rPh sb="7" eb="9">
      <t>サンコウ</t>
    </rPh>
    <rPh sb="9" eb="10">
      <t>ヨウ</t>
    </rPh>
    <phoneticPr fontId="1"/>
  </si>
  <si>
    <t>6のボタンが資本であれば13のボタンはWHERE (((koubai.nounyuusyuuryoubi)開始日～終了日に変更</t>
    <phoneticPr fontId="1"/>
  </si>
  <si>
    <t>元入金振替用</t>
    <rPh sb="0" eb="2">
      <t>モトイ</t>
    </rPh>
    <rPh sb="2" eb="3">
      <t>キン</t>
    </rPh>
    <rPh sb="3" eb="6">
      <t>フリカエヨウ</t>
    </rPh>
    <phoneticPr fontId="1"/>
  </si>
  <si>
    <t>mySQL = mySQL &amp; " And koubai.aitekanjoukamoku IN('1売上', '2仕入') "</t>
    <phoneticPr fontId="1"/>
  </si>
  <si>
    <t>決算書</t>
    <phoneticPr fontId="1"/>
  </si>
  <si>
    <t>8のボタン</t>
    <phoneticPr fontId="1"/>
  </si>
  <si>
    <t>.Range("A" &amp; i) = rs!年月</t>
    <phoneticPr fontId="1"/>
  </si>
  <si>
    <t>.Range("B" &amp; i) = rs!aitekanjoukamoku</t>
    <phoneticPr fontId="1"/>
  </si>
  <si>
    <t>.Range("C" &amp; i) = rs!収益の合計</t>
    <phoneticPr fontId="1"/>
  </si>
  <si>
    <t>mySQL = mySQL &amp; " And koubai.aitekanjoukamoku not IN ('現金', '普通預金','当座預金','定期預金','定期積金'</t>
    <phoneticPr fontId="1"/>
  </si>
  <si>
    <t>9のボタン</t>
    <phoneticPr fontId="1"/>
  </si>
  <si>
    <t>mySQL = mySQL &amp; " And koubai.aitekanjoukamoku IN('1売上') "</t>
    <phoneticPr fontId="1"/>
  </si>
  <si>
    <t>.Range("I" &amp; i) = rs!aitekanjoukamoku</t>
    <phoneticPr fontId="1"/>
  </si>
  <si>
    <t>.Range("J" &amp; i) = rs!費用の合計</t>
  </si>
  <si>
    <t>.Range("K" &amp; i) = rs!収益の合計</t>
    <phoneticPr fontId="1"/>
  </si>
  <si>
    <t>mySQL = mySQL &amp; " And koubai.aitekanjoukamoku IN('2仕入') "</t>
    <phoneticPr fontId="1"/>
  </si>
  <si>
    <t>.Range("A" &amp; i + 13) = rs!年月</t>
    <phoneticPr fontId="1"/>
  </si>
  <si>
    <t>.Range("B" &amp; i + 13) = rs!aitekanjoukamoku</t>
    <phoneticPr fontId="1"/>
  </si>
  <si>
    <t>.Range("D" &amp; i + 13) = rs!費用の合計</t>
    <phoneticPr fontId="1"/>
  </si>
  <si>
    <t>10のボタン</t>
    <phoneticPr fontId="1"/>
  </si>
  <si>
    <t>.Range("A" &amp; i) = rs!残高勘定科目用</t>
    <phoneticPr fontId="1"/>
  </si>
  <si>
    <t xml:space="preserve">        .Range("B" &amp; i) = rs!合計</t>
    <phoneticPr fontId="1"/>
  </si>
  <si>
    <t xml:space="preserve">        .Range("I" &amp; i) = rs!合計</t>
    <phoneticPr fontId="1"/>
  </si>
  <si>
    <t>翌期元入金 ＝ 期首元入金 ＋ 当期純利益 － 事業主借 ＋ 事業主貸  　会計一般的</t>
    <phoneticPr fontId="1"/>
  </si>
  <si>
    <t>期首元入金（個人事業主用）</t>
    <phoneticPr fontId="1"/>
  </si>
  <si>
    <t>支出の部</t>
    <rPh sb="0" eb="2">
      <t>シシュツ</t>
    </rPh>
    <rPh sb="3" eb="4">
      <t>ブ</t>
    </rPh>
    <phoneticPr fontId="1"/>
  </si>
  <si>
    <t>事業主借</t>
    <rPh sb="0" eb="4">
      <t>ジギョウヌシシャク</t>
    </rPh>
    <phoneticPr fontId="1"/>
  </si>
  <si>
    <t>収入の部</t>
    <rPh sb="0" eb="2">
      <t>シュウニュウ</t>
    </rPh>
    <rPh sb="3" eb="4">
      <t>ブ</t>
    </rPh>
    <phoneticPr fontId="1"/>
  </si>
  <si>
    <r>
      <t>　</t>
    </r>
    <r>
      <rPr>
        <b/>
        <sz val="11"/>
        <color rgb="FF002060"/>
        <rFont val="游ゴシック"/>
        <family val="3"/>
        <charset val="128"/>
        <scheme val="minor"/>
      </rPr>
      <t>　</t>
    </r>
    <r>
      <rPr>
        <sz val="11"/>
        <color theme="1"/>
        <rFont val="游ゴシック"/>
        <family val="2"/>
        <charset val="128"/>
        <scheme val="minor"/>
      </rPr>
      <t>　　　　</t>
    </r>
    <phoneticPr fontId="1"/>
  </si>
  <si>
    <t>利益剰余金</t>
    <rPh sb="0" eb="2">
      <t>リエキ</t>
    </rPh>
    <rPh sb="2" eb="5">
      <t>ジョウヨキン</t>
    </rPh>
    <phoneticPr fontId="1"/>
  </si>
  <si>
    <t>事業主借  事業主貸</t>
    <rPh sb="6" eb="10">
      <t>ジギョウシュカシ</t>
    </rPh>
    <phoneticPr fontId="1"/>
  </si>
  <si>
    <t>振替事業主借　事業主貸</t>
    <rPh sb="0" eb="2">
      <t>フリカエ</t>
    </rPh>
    <rPh sb="2" eb="5">
      <t>ジギョウヌシ</t>
    </rPh>
    <rPh sb="5" eb="6">
      <t>カ</t>
    </rPh>
    <rPh sb="7" eb="11">
      <t>ジギョウシュカシ</t>
    </rPh>
    <phoneticPr fontId="1"/>
  </si>
  <si>
    <t xml:space="preserve">        </t>
  </si>
  <si>
    <t xml:space="preserve"> </t>
    <phoneticPr fontId="1"/>
  </si>
  <si>
    <t xml:space="preserve">  </t>
    <phoneticPr fontId="1"/>
  </si>
  <si>
    <t>20・21のボタン</t>
    <phoneticPr fontId="1"/>
  </si>
  <si>
    <r>
      <t>mySQL = mySQL &amp; " And koubai.zandakakanjoukamokuyou IN (</t>
    </r>
    <r>
      <rPr>
        <sz val="11"/>
        <color rgb="FFFF0000"/>
        <rFont val="游ゴシック"/>
        <family val="3"/>
        <charset val="128"/>
        <scheme val="minor"/>
      </rPr>
      <t>'減価償却累計額</t>
    </r>
    <r>
      <rPr>
        <sz val="11"/>
        <color theme="1"/>
        <rFont val="游ゴシック"/>
        <family val="2"/>
        <charset val="128"/>
        <scheme val="minor"/>
      </rPr>
      <t>') "</t>
    </r>
    <phoneticPr fontId="1"/>
  </si>
  <si>
    <r>
      <t>mySQL = mySQL &amp; " And koubai.</t>
    </r>
    <r>
      <rPr>
        <b/>
        <sz val="11"/>
        <color rgb="FFFF0000"/>
        <rFont val="游ゴシック"/>
        <family val="3"/>
        <charset val="128"/>
        <scheme val="minor"/>
      </rPr>
      <t>aitekanjoukamoku</t>
    </r>
    <r>
      <rPr>
        <sz val="11"/>
        <color theme="1"/>
        <rFont val="游ゴシック"/>
        <family val="2"/>
        <charset val="128"/>
        <scheme val="minor"/>
      </rPr>
      <t xml:space="preserve"> IN (</t>
    </r>
    <r>
      <rPr>
        <sz val="11"/>
        <color rgb="FFFF0000"/>
        <rFont val="游ゴシック"/>
        <family val="3"/>
        <charset val="128"/>
        <scheme val="minor"/>
      </rPr>
      <t>'建物','建物付属設備','構築物','機械装置','車両運搬具','器具備品','土地','特許権','借地権','商標</t>
    </r>
    <r>
      <rPr>
        <sz val="11"/>
        <color theme="1"/>
        <rFont val="游ゴシック"/>
        <family val="2"/>
        <charset val="128"/>
        <scheme val="minor"/>
      </rPr>
      <t>権','ソフトウェア','その他') "</t>
    </r>
    <phoneticPr fontId="1"/>
  </si>
  <si>
    <r>
      <t>mySQL = mySQL &amp; " And koubai.zandakakanjoukamokuyou IN(</t>
    </r>
    <r>
      <rPr>
        <sz val="11"/>
        <color rgb="FFFF0000"/>
        <rFont val="游ゴシック"/>
        <family val="3"/>
        <charset val="128"/>
        <scheme val="minor"/>
      </rPr>
      <t>'利益剰余金</t>
    </r>
    <r>
      <rPr>
        <sz val="11"/>
        <color theme="1"/>
        <rFont val="游ゴシック"/>
        <family val="2"/>
        <charset val="128"/>
        <scheme val="minor"/>
      </rPr>
      <t>','繰越利益剰余金') "　累計参考</t>
    </r>
    <rPh sb="76" eb="78">
      <t>ルイケイ</t>
    </rPh>
    <rPh sb="78" eb="80">
      <t>サンコウ</t>
    </rPh>
    <phoneticPr fontId="1"/>
  </si>
  <si>
    <r>
      <t>mySQL = mySQL &amp; " And koubai.zandakakanjoukamokuyou IN(</t>
    </r>
    <r>
      <rPr>
        <sz val="11"/>
        <color rgb="FFFF0000"/>
        <rFont val="游ゴシック"/>
        <family val="3"/>
        <charset val="128"/>
        <scheme val="minor"/>
      </rPr>
      <t>'元入金</t>
    </r>
    <r>
      <rPr>
        <sz val="11"/>
        <color theme="1"/>
        <rFont val="游ゴシック"/>
        <family val="2"/>
        <charset val="128"/>
        <scheme val="minor"/>
      </rPr>
      <t>') "</t>
    </r>
    <phoneticPr fontId="1"/>
  </si>
  <si>
    <t xml:space="preserve"> .Range("A" &amp; i + 32) = rs!zandakakanjoukamokuyou</t>
    <phoneticPr fontId="1"/>
  </si>
  <si>
    <t xml:space="preserve"> .Range("C" &amp; i + 32) = rs![合計] * -1</t>
    <phoneticPr fontId="1"/>
  </si>
  <si>
    <t xml:space="preserve"> .Range("J" &amp; i + 32) = rs![合計] * -1</t>
    <phoneticPr fontId="1"/>
  </si>
  <si>
    <t>.Range("A" &amp; i + 30) = rs!aitekanjoukamoku</t>
    <phoneticPr fontId="1"/>
  </si>
  <si>
    <t xml:space="preserve"> .Range("L" &amp; i + 56) = rs!合計</t>
    <phoneticPr fontId="1"/>
  </si>
  <si>
    <t>.Range("A" &amp; i + 59) = rs!zandakakanjoukamokuyou</t>
    <phoneticPr fontId="1"/>
  </si>
  <si>
    <t xml:space="preserve"> .Range("E" &amp; i + 59) = rs!合計</t>
    <phoneticPr fontId="1"/>
  </si>
  <si>
    <t>A250101-01</t>
    <phoneticPr fontId="1"/>
  </si>
  <si>
    <t>個人事業主　開業</t>
    <rPh sb="0" eb="5">
      <t>コジンジギョウヌシ</t>
    </rPh>
    <rPh sb="6" eb="8">
      <t>カイギョウ</t>
    </rPh>
    <phoneticPr fontId="1"/>
  </si>
  <si>
    <t>3,000,000円</t>
    <rPh sb="9" eb="10">
      <t>エン</t>
    </rPh>
    <phoneticPr fontId="1"/>
  </si>
  <si>
    <t>B250201-20</t>
    <phoneticPr fontId="1"/>
  </si>
  <si>
    <t>事業が事業主からお金を借りる　　事業主借</t>
    <rPh sb="0" eb="2">
      <t>ジギョウ</t>
    </rPh>
    <rPh sb="3" eb="6">
      <t>ジギョウヌシ</t>
    </rPh>
    <rPh sb="9" eb="10">
      <t>カネ</t>
    </rPh>
    <rPh sb="11" eb="12">
      <t>カ</t>
    </rPh>
    <rPh sb="16" eb="20">
      <t>ジギョウシュカ</t>
    </rPh>
    <phoneticPr fontId="1"/>
  </si>
  <si>
    <t>個人のクレジットで事業に関する費用を支払った</t>
    <rPh sb="0" eb="2">
      <t>コジン</t>
    </rPh>
    <rPh sb="9" eb="11">
      <t>ジギョウ</t>
    </rPh>
    <rPh sb="12" eb="13">
      <t>カン</t>
    </rPh>
    <rPh sb="15" eb="17">
      <t>ヒヨウ</t>
    </rPh>
    <rPh sb="18" eb="20">
      <t>シハラ</t>
    </rPh>
    <phoneticPr fontId="1"/>
  </si>
  <si>
    <t>事業主借</t>
    <rPh sb="0" eb="4">
      <t>ジギョウシュカ</t>
    </rPh>
    <phoneticPr fontId="1"/>
  </si>
  <si>
    <t>B250605-02</t>
    <phoneticPr fontId="1"/>
  </si>
  <si>
    <t>車（車両運搬具）を2.000.000円で購入お金を後払いにした</t>
    <rPh sb="0" eb="1">
      <t>クルマ</t>
    </rPh>
    <rPh sb="2" eb="4">
      <t>シャリョウ</t>
    </rPh>
    <rPh sb="4" eb="7">
      <t>ウンパング</t>
    </rPh>
    <rPh sb="18" eb="19">
      <t>エン</t>
    </rPh>
    <rPh sb="20" eb="22">
      <t>コウニュウ</t>
    </rPh>
    <rPh sb="23" eb="24">
      <t>カネ</t>
    </rPh>
    <rPh sb="25" eb="27">
      <t>アトバラ</t>
    </rPh>
    <phoneticPr fontId="1"/>
  </si>
  <si>
    <t>未払金</t>
    <rPh sb="0" eb="3">
      <t>ミバライキン</t>
    </rPh>
    <phoneticPr fontId="1"/>
  </si>
  <si>
    <t>車両運搬具</t>
    <rPh sb="0" eb="5">
      <t>シャリョウウンパング</t>
    </rPh>
    <phoneticPr fontId="1"/>
  </si>
  <si>
    <t>B250608-41</t>
    <phoneticPr fontId="1"/>
  </si>
  <si>
    <t>お菓子を個人用に事業のの普通預金で5400円購入</t>
    <rPh sb="1" eb="3">
      <t>カシ</t>
    </rPh>
    <rPh sb="4" eb="7">
      <t>コジンヨウ</t>
    </rPh>
    <rPh sb="8" eb="10">
      <t>ジギョウ</t>
    </rPh>
    <rPh sb="12" eb="16">
      <t>フツウヨキン</t>
    </rPh>
    <rPh sb="21" eb="22">
      <t>エン</t>
    </rPh>
    <rPh sb="22" eb="24">
      <t>コウニュウ</t>
    </rPh>
    <phoneticPr fontId="1"/>
  </si>
  <si>
    <t>B250607-01</t>
    <phoneticPr fontId="1"/>
  </si>
  <si>
    <t>当社が商品お菓子を仕入れた1,188円代金を普通預金で支払った</t>
    <rPh sb="0" eb="2">
      <t>トウシャ</t>
    </rPh>
    <rPh sb="3" eb="5">
      <t>ショウヒン</t>
    </rPh>
    <rPh sb="6" eb="8">
      <t>カシ</t>
    </rPh>
    <rPh sb="9" eb="11">
      <t>シイ</t>
    </rPh>
    <rPh sb="18" eb="19">
      <t>エン</t>
    </rPh>
    <rPh sb="19" eb="21">
      <t>ダイキン</t>
    </rPh>
    <rPh sb="22" eb="26">
      <t>フツウヨキン</t>
    </rPh>
    <rPh sb="27" eb="29">
      <t>シハラ</t>
    </rPh>
    <phoneticPr fontId="1"/>
  </si>
  <si>
    <t>A250927-01</t>
    <phoneticPr fontId="1"/>
  </si>
  <si>
    <t>商品を34,100円で販売して代金は現金で受け取った</t>
    <rPh sb="0" eb="2">
      <t>ショウヒン</t>
    </rPh>
    <rPh sb="9" eb="10">
      <t>エン</t>
    </rPh>
    <rPh sb="11" eb="13">
      <t>ハンバイ</t>
    </rPh>
    <rPh sb="15" eb="17">
      <t>ダイキン</t>
    </rPh>
    <rPh sb="18" eb="20">
      <t>ゲンキン</t>
    </rPh>
    <rPh sb="21" eb="22">
      <t>ウ</t>
    </rPh>
    <rPh sb="23" eb="24">
      <t>ト</t>
    </rPh>
    <phoneticPr fontId="1"/>
  </si>
  <si>
    <t>B251130-55</t>
    <phoneticPr fontId="1"/>
  </si>
  <si>
    <t>車の未払い金2,000,000を普通預金で支払った</t>
    <rPh sb="0" eb="1">
      <t>クルマ</t>
    </rPh>
    <rPh sb="2" eb="4">
      <t>ミバラ</t>
    </rPh>
    <rPh sb="5" eb="6">
      <t>キン</t>
    </rPh>
    <rPh sb="16" eb="20">
      <t>フツウヨキン</t>
    </rPh>
    <rPh sb="21" eb="23">
      <t>シハラ</t>
    </rPh>
    <phoneticPr fontId="1"/>
  </si>
  <si>
    <t>B251229-01</t>
    <phoneticPr fontId="1"/>
  </si>
  <si>
    <t>減価償却累計額</t>
    <rPh sb="0" eb="4">
      <t>ゲンカショウキャク</t>
    </rPh>
    <rPh sb="4" eb="7">
      <t>ルイケイガク</t>
    </rPh>
    <phoneticPr fontId="1"/>
  </si>
  <si>
    <t>B251230-05</t>
    <phoneticPr fontId="1"/>
  </si>
  <si>
    <t>事業主借</t>
    <rPh sb="0" eb="3">
      <t>ジギョウシュ</t>
    </rPh>
    <rPh sb="3" eb="4">
      <t>カ</t>
    </rPh>
    <phoneticPr fontId="1"/>
  </si>
  <si>
    <t>事業主借を元入金に振り替え処理</t>
    <rPh sb="0" eb="4">
      <t>ジギョウシュカ</t>
    </rPh>
    <rPh sb="5" eb="7">
      <t>モトイ</t>
    </rPh>
    <rPh sb="7" eb="8">
      <t>キン</t>
    </rPh>
    <phoneticPr fontId="1"/>
  </si>
  <si>
    <t>事業主貸を元入金に振り替え処理</t>
    <rPh sb="0" eb="3">
      <t>ジギョウシュ</t>
    </rPh>
    <rPh sb="3" eb="4">
      <t>カシ</t>
    </rPh>
    <rPh sb="5" eb="7">
      <t>モトイ</t>
    </rPh>
    <rPh sb="7" eb="8">
      <t>キン</t>
    </rPh>
    <phoneticPr fontId="1"/>
  </si>
  <si>
    <t>個人事業主期首の入力　年度始まり</t>
    <rPh sb="0" eb="5">
      <t>コジンジギョウヌシ</t>
    </rPh>
    <rPh sb="5" eb="7">
      <t>キシュ</t>
    </rPh>
    <rPh sb="8" eb="10">
      <t>ニュウリョク</t>
    </rPh>
    <rPh sb="11" eb="14">
      <t>ネンドハジ</t>
    </rPh>
    <phoneticPr fontId="1"/>
  </si>
  <si>
    <t>個人事業主期末の入力　年度終わり</t>
    <rPh sb="0" eb="5">
      <t>コジンジギョウヌシ</t>
    </rPh>
    <rPh sb="5" eb="7">
      <t>キマツ</t>
    </rPh>
    <rPh sb="8" eb="10">
      <t>ニュウリョク</t>
    </rPh>
    <rPh sb="11" eb="14">
      <t>ネンドオ</t>
    </rPh>
    <phoneticPr fontId="1"/>
  </si>
  <si>
    <t>年度始まり　　元入金は個人事業主の方はこの計算結果です　</t>
    <rPh sb="0" eb="3">
      <t>ネンドハジ</t>
    </rPh>
    <rPh sb="7" eb="9">
      <t>モトイ</t>
    </rPh>
    <rPh sb="9" eb="10">
      <t>キン</t>
    </rPh>
    <rPh sb="11" eb="16">
      <t>コジンジギョウヌシ</t>
    </rPh>
    <rPh sb="17" eb="18">
      <t>カタ</t>
    </rPh>
    <rPh sb="21" eb="23">
      <t>ケイサン</t>
    </rPh>
    <rPh sb="23" eb="25">
      <t>ケッカ</t>
    </rPh>
    <phoneticPr fontId="1"/>
  </si>
  <si>
    <t>A260201-01</t>
    <phoneticPr fontId="1"/>
  </si>
  <si>
    <t>B260311-01</t>
    <phoneticPr fontId="1"/>
  </si>
  <si>
    <t>土地を20,000円で購入しました</t>
    <rPh sb="0" eb="2">
      <t>トチ</t>
    </rPh>
    <rPh sb="9" eb="10">
      <t>エン</t>
    </rPh>
    <rPh sb="11" eb="13">
      <t>コウニュウ</t>
    </rPh>
    <phoneticPr fontId="1"/>
  </si>
  <si>
    <t>商品540円を掛けで販売した</t>
    <rPh sb="0" eb="2">
      <t>ショウヒン</t>
    </rPh>
    <rPh sb="5" eb="6">
      <t>エン</t>
    </rPh>
    <rPh sb="7" eb="8">
      <t>カ</t>
    </rPh>
    <rPh sb="10" eb="12">
      <t>ハンバイ</t>
    </rPh>
    <phoneticPr fontId="1"/>
  </si>
  <si>
    <t>A260401-01</t>
    <phoneticPr fontId="1"/>
  </si>
  <si>
    <t>A260416-50</t>
    <phoneticPr fontId="1"/>
  </si>
  <si>
    <t>売掛金540円を当座預金で回収した</t>
    <rPh sb="0" eb="3">
      <t>ウリカケキン</t>
    </rPh>
    <rPh sb="6" eb="7">
      <t>エン</t>
    </rPh>
    <rPh sb="8" eb="12">
      <t>トウザヨキン</t>
    </rPh>
    <rPh sb="13" eb="15">
      <t>カイシュウ</t>
    </rPh>
    <phoneticPr fontId="1"/>
  </si>
  <si>
    <t>参考売掛金が貸し倒れた場合</t>
    <rPh sb="0" eb="2">
      <t>サンコウ</t>
    </rPh>
    <rPh sb="2" eb="5">
      <t>ウリカケキン</t>
    </rPh>
    <rPh sb="6" eb="7">
      <t>カ</t>
    </rPh>
    <rPh sb="8" eb="9">
      <t>ダオ</t>
    </rPh>
    <rPh sb="11" eb="13">
      <t>バアイ</t>
    </rPh>
    <phoneticPr fontId="1"/>
  </si>
  <si>
    <t>貸倒損失</t>
    <rPh sb="0" eb="4">
      <t>カシダオレソンシツ</t>
    </rPh>
    <phoneticPr fontId="1"/>
  </si>
  <si>
    <t>参考掛けで売り上げた商品が返品された場合</t>
    <rPh sb="0" eb="2">
      <t>サンコウ</t>
    </rPh>
    <rPh sb="2" eb="3">
      <t>カ</t>
    </rPh>
    <rPh sb="5" eb="6">
      <t>ウ</t>
    </rPh>
    <rPh sb="7" eb="8">
      <t>ア</t>
    </rPh>
    <rPh sb="10" eb="12">
      <t>ショウヒン</t>
    </rPh>
    <rPh sb="13" eb="15">
      <t>ヘンピン</t>
    </rPh>
    <rPh sb="18" eb="20">
      <t>バアイ</t>
    </rPh>
    <phoneticPr fontId="1"/>
  </si>
  <si>
    <t>B260401-01</t>
    <phoneticPr fontId="1"/>
  </si>
  <si>
    <t>前払金</t>
    <rPh sb="0" eb="3">
      <t>マエバライキン</t>
    </rPh>
    <phoneticPr fontId="1"/>
  </si>
  <si>
    <t>商品10,000を購入前に手付金として現金1000円を支払った</t>
    <rPh sb="0" eb="2">
      <t>ショウヒン</t>
    </rPh>
    <rPh sb="9" eb="12">
      <t>コウニュウマエ</t>
    </rPh>
    <rPh sb="13" eb="16">
      <t>テツケキン</t>
    </rPh>
    <rPh sb="19" eb="21">
      <t>ゲンキン</t>
    </rPh>
    <rPh sb="25" eb="26">
      <t>エン</t>
    </rPh>
    <rPh sb="27" eb="29">
      <t>シハラ</t>
    </rPh>
    <phoneticPr fontId="1"/>
  </si>
  <si>
    <t>B26401-02</t>
    <phoneticPr fontId="1"/>
  </si>
  <si>
    <t>B260401-03</t>
    <phoneticPr fontId="1"/>
  </si>
  <si>
    <t>B260515-01</t>
    <phoneticPr fontId="1"/>
  </si>
  <si>
    <t>掛けになっていた商品9,000円分を支払った</t>
    <rPh sb="0" eb="1">
      <t>カ</t>
    </rPh>
    <rPh sb="8" eb="10">
      <t>ショウヒン</t>
    </rPh>
    <rPh sb="15" eb="16">
      <t>エン</t>
    </rPh>
    <rPh sb="16" eb="17">
      <t>ブン</t>
    </rPh>
    <rPh sb="18" eb="20">
      <t>シハラ</t>
    </rPh>
    <phoneticPr fontId="1"/>
  </si>
  <si>
    <t>A260501-01</t>
    <phoneticPr fontId="1"/>
  </si>
  <si>
    <t>銀行から現金を10,000借り入れた資産の増加      負債の増加</t>
    <rPh sb="0" eb="2">
      <t>ギンコウ</t>
    </rPh>
    <rPh sb="4" eb="6">
      <t>ゲンキン</t>
    </rPh>
    <rPh sb="13" eb="14">
      <t>カ</t>
    </rPh>
    <rPh sb="15" eb="16">
      <t>イ</t>
    </rPh>
    <rPh sb="18" eb="20">
      <t>シサン</t>
    </rPh>
    <rPh sb="21" eb="23">
      <t>ゾウカ</t>
    </rPh>
    <rPh sb="29" eb="31">
      <t>フサイ</t>
    </rPh>
    <rPh sb="32" eb="34">
      <t>ゾウカ</t>
    </rPh>
    <phoneticPr fontId="1"/>
  </si>
  <si>
    <t>元本10,000円を現金で支払った　　支払利息も現金で支払うことにする</t>
    <rPh sb="0" eb="2">
      <t>ガンポン</t>
    </rPh>
    <rPh sb="8" eb="9">
      <t>エン</t>
    </rPh>
    <rPh sb="10" eb="12">
      <t>ゲンキン</t>
    </rPh>
    <rPh sb="13" eb="15">
      <t>シハラ</t>
    </rPh>
    <rPh sb="19" eb="23">
      <t>シハライリソク</t>
    </rPh>
    <rPh sb="24" eb="26">
      <t>ゲンキン</t>
    </rPh>
    <rPh sb="27" eb="29">
      <t>シハラ</t>
    </rPh>
    <phoneticPr fontId="1"/>
  </si>
  <si>
    <t>A260512-01</t>
    <phoneticPr fontId="1"/>
  </si>
  <si>
    <t>A260512-50</t>
    <phoneticPr fontId="1"/>
  </si>
  <si>
    <t>A260512-02</t>
    <phoneticPr fontId="1"/>
  </si>
  <si>
    <t>B260603-01</t>
    <phoneticPr fontId="1"/>
  </si>
  <si>
    <t>B260603-02</t>
    <phoneticPr fontId="1"/>
  </si>
  <si>
    <t>旅費交通費</t>
    <rPh sb="0" eb="2">
      <t>リョヒ</t>
    </rPh>
    <rPh sb="2" eb="5">
      <t>コウツウヒ</t>
    </rPh>
    <phoneticPr fontId="1"/>
  </si>
  <si>
    <t>A260603-50</t>
    <phoneticPr fontId="1"/>
  </si>
  <si>
    <t>旅費交通費は4,000円であった</t>
    <rPh sb="0" eb="2">
      <t>リョヒ</t>
    </rPh>
    <rPh sb="2" eb="5">
      <t>コウツウヒ</t>
    </rPh>
    <rPh sb="11" eb="12">
      <t>エン</t>
    </rPh>
    <phoneticPr fontId="1"/>
  </si>
  <si>
    <t>差引1,000円を受け取った</t>
    <rPh sb="0" eb="2">
      <t>サシヒキ</t>
    </rPh>
    <rPh sb="7" eb="8">
      <t>エン</t>
    </rPh>
    <rPh sb="9" eb="10">
      <t>ウ</t>
    </rPh>
    <rPh sb="11" eb="12">
      <t>ト</t>
    </rPh>
    <phoneticPr fontId="1"/>
  </si>
  <si>
    <t>旅費として5,000円支払ったが費用が確定しない為仮払金とした</t>
    <rPh sb="0" eb="2">
      <t>リョヒ</t>
    </rPh>
    <rPh sb="10" eb="11">
      <t>エン</t>
    </rPh>
    <rPh sb="11" eb="13">
      <t>シハラ</t>
    </rPh>
    <rPh sb="16" eb="18">
      <t>ヒヨウ</t>
    </rPh>
    <rPh sb="19" eb="21">
      <t>カクテイ</t>
    </rPh>
    <rPh sb="24" eb="25">
      <t>タメ</t>
    </rPh>
    <rPh sb="25" eb="28">
      <t>カリバライキン</t>
    </rPh>
    <phoneticPr fontId="1"/>
  </si>
  <si>
    <t>手付金を除く3,300円を受け取った</t>
    <phoneticPr fontId="1"/>
  </si>
  <si>
    <t>振替処理</t>
    <rPh sb="0" eb="2">
      <t>フリカエ</t>
    </rPh>
    <rPh sb="2" eb="4">
      <t>ショリ</t>
    </rPh>
    <phoneticPr fontId="1"/>
  </si>
  <si>
    <t>振替処理</t>
    <rPh sb="0" eb="4">
      <t>フリカエショリ</t>
    </rPh>
    <phoneticPr fontId="1"/>
  </si>
  <si>
    <t>固定資産売却</t>
    <rPh sb="0" eb="4">
      <t>コテイシサン</t>
    </rPh>
    <rPh sb="4" eb="6">
      <t>バイキャク</t>
    </rPh>
    <phoneticPr fontId="1"/>
  </si>
  <si>
    <t>固定資産購入</t>
    <rPh sb="0" eb="4">
      <t>コテイシサン</t>
    </rPh>
    <rPh sb="4" eb="6">
      <t>コウニュウ</t>
    </rPh>
    <phoneticPr fontId="1"/>
  </si>
  <si>
    <t>B260615-03</t>
    <phoneticPr fontId="1"/>
  </si>
  <si>
    <t>預り金</t>
    <rPh sb="0" eb="1">
      <t>アズカ</t>
    </rPh>
    <rPh sb="2" eb="3">
      <t>キン</t>
    </rPh>
    <phoneticPr fontId="1"/>
  </si>
  <si>
    <t>B260615-01</t>
    <phoneticPr fontId="1"/>
  </si>
  <si>
    <t>B260615-02</t>
    <phoneticPr fontId="1"/>
  </si>
  <si>
    <t>従業員の給料の　源泉徴収税額控除分100円を預り金とします</t>
    <rPh sb="0" eb="3">
      <t>ジュウギョウイン</t>
    </rPh>
    <rPh sb="4" eb="6">
      <t>キュウリョウ</t>
    </rPh>
    <rPh sb="8" eb="14">
      <t>ゲンセンチョウシュウゼイガク</t>
    </rPh>
    <rPh sb="14" eb="16">
      <t>コウジョ</t>
    </rPh>
    <rPh sb="16" eb="17">
      <t>ブン</t>
    </rPh>
    <rPh sb="20" eb="21">
      <t>エン</t>
    </rPh>
    <rPh sb="22" eb="23">
      <t>アズ</t>
    </rPh>
    <rPh sb="24" eb="25">
      <t>キン</t>
    </rPh>
    <phoneticPr fontId="1"/>
  </si>
  <si>
    <t>B250901-01</t>
    <phoneticPr fontId="1"/>
  </si>
  <si>
    <t>前払費用</t>
    <rPh sb="0" eb="4">
      <t>マエバライヒヨウ</t>
    </rPh>
    <phoneticPr fontId="1"/>
  </si>
  <si>
    <t>A251230-03</t>
    <phoneticPr fontId="1"/>
  </si>
  <si>
    <t>A260512-49</t>
    <phoneticPr fontId="1"/>
  </si>
  <si>
    <t>未収入金</t>
    <rPh sb="0" eb="4">
      <t>ミシュウニュウキン</t>
    </rPh>
    <phoneticPr fontId="1"/>
  </si>
  <si>
    <t>振替処理するとExcel試算表1売上がグループ化できませんが１売上欄にはあります</t>
    <rPh sb="0" eb="4">
      <t>フリカエショリ</t>
    </rPh>
    <rPh sb="12" eb="15">
      <t>シサンヒョウ</t>
    </rPh>
    <rPh sb="16" eb="18">
      <t>ウリアゲ</t>
    </rPh>
    <rPh sb="23" eb="24">
      <t>カ</t>
    </rPh>
    <rPh sb="31" eb="33">
      <t>ウリアゲ</t>
    </rPh>
    <rPh sb="33" eb="34">
      <t>ラン</t>
    </rPh>
    <phoneticPr fontId="1"/>
  </si>
  <si>
    <t>掛けとして売上3,300円</t>
    <rPh sb="0" eb="1">
      <t>カ</t>
    </rPh>
    <rPh sb="5" eb="7">
      <t>ウリアゲ</t>
    </rPh>
    <rPh sb="12" eb="13">
      <t>エン</t>
    </rPh>
    <phoneticPr fontId="1"/>
  </si>
  <si>
    <t>受取日　日付を削除すとことで　簿記では消込処理と同じ　　このフリーソフトは受取日・納入終了日入力が空の時計算しないを基本としています</t>
    <phoneticPr fontId="1"/>
  </si>
  <si>
    <t>残高勘定科目用金額使う前に現預金を入れて確かめてください　基本はB  仕入　　A 売上です　資産・負債勘定科目でわからなくなりそうです</t>
    <phoneticPr fontId="1"/>
  </si>
  <si>
    <t>A260807-01</t>
    <phoneticPr fontId="1"/>
  </si>
  <si>
    <t>A260820-02</t>
    <phoneticPr fontId="1"/>
  </si>
  <si>
    <t>立替金</t>
    <rPh sb="0" eb="3">
      <t>タテカエキン</t>
    </rPh>
    <phoneticPr fontId="1"/>
  </si>
  <si>
    <t>B260820-01</t>
    <phoneticPr fontId="1"/>
  </si>
  <si>
    <t>営業以外で取引があった時</t>
    <rPh sb="0" eb="2">
      <t>エイギョウ</t>
    </rPh>
    <rPh sb="2" eb="4">
      <t>イガイ</t>
    </rPh>
    <rPh sb="5" eb="7">
      <t>トリヒキ</t>
    </rPh>
    <rPh sb="11" eb="12">
      <t>トキ</t>
    </rPh>
    <phoneticPr fontId="1"/>
  </si>
  <si>
    <t>土地を10,000で売却して代金は後日当座預金に振り込まれる</t>
    <rPh sb="0" eb="2">
      <t>トチ</t>
    </rPh>
    <rPh sb="10" eb="12">
      <t>バイキャク</t>
    </rPh>
    <rPh sb="14" eb="16">
      <t>ダイキン</t>
    </rPh>
    <rPh sb="17" eb="19">
      <t>ゴジツ</t>
    </rPh>
    <rPh sb="19" eb="23">
      <t>トウザヨキン</t>
    </rPh>
    <rPh sb="24" eb="25">
      <t>フ</t>
    </rPh>
    <rPh sb="26" eb="27">
      <t>コ</t>
    </rPh>
    <phoneticPr fontId="1"/>
  </si>
  <si>
    <t>運送費を立て替えた</t>
    <rPh sb="0" eb="3">
      <t>ウンソウヒ</t>
    </rPh>
    <rPh sb="4" eb="5">
      <t>タ</t>
    </rPh>
    <rPh sb="6" eb="7">
      <t>カ</t>
    </rPh>
    <phoneticPr fontId="1"/>
  </si>
  <si>
    <t>現金を回収した</t>
    <rPh sb="0" eb="2">
      <t>ゲンキン</t>
    </rPh>
    <rPh sb="3" eb="5">
      <t>カイシュウ</t>
    </rPh>
    <phoneticPr fontId="1"/>
  </si>
  <si>
    <t>純資産</t>
    <rPh sb="0" eb="3">
      <t>ジュンシサン</t>
    </rPh>
    <phoneticPr fontId="1"/>
  </si>
  <si>
    <t>～</t>
    <phoneticPr fontId="1"/>
  </si>
  <si>
    <t>日付</t>
    <rPh sb="0" eb="2">
      <t>ヒヅケ</t>
    </rPh>
    <phoneticPr fontId="1"/>
  </si>
  <si>
    <t>土地</t>
    <phoneticPr fontId="1"/>
  </si>
  <si>
    <t>売買目的有価証券</t>
    <phoneticPr fontId="1"/>
  </si>
  <si>
    <t>mySQL = mySQL &amp; " And koubai.aitekanjoukamoku IN ('仮払金'') "</t>
    <phoneticPr fontId="1"/>
  </si>
  <si>
    <t>mySQL = mySQL &amp; " And koubai.zandakakanjoukamokuyou IN ('仮払金') "</t>
  </si>
  <si>
    <t>mySQL = mySQL &amp; " And koubai.aitekanjoukamoku IN ('事業主貸') "</t>
  </si>
  <si>
    <t>mySQL = mySQL &amp; " And koubai.zandakakanjoukamokuyou IN ('事業主貸') "</t>
    <phoneticPr fontId="1"/>
  </si>
  <si>
    <t>未払費用</t>
    <rPh sb="0" eb="4">
      <t>ミバライヒヨウ</t>
    </rPh>
    <phoneticPr fontId="1"/>
  </si>
  <si>
    <t>未払消費税等</t>
    <rPh sb="0" eb="5">
      <t>ミバライショウヒゼイ</t>
    </rPh>
    <rPh sb="5" eb="6">
      <t>トウ</t>
    </rPh>
    <phoneticPr fontId="1"/>
  </si>
  <si>
    <t>未払法人税等</t>
    <rPh sb="0" eb="2">
      <t>ミバライ</t>
    </rPh>
    <rPh sb="2" eb="5">
      <t>ホウジンゼイ</t>
    </rPh>
    <rPh sb="5" eb="6">
      <t>トウ</t>
    </rPh>
    <phoneticPr fontId="1"/>
  </si>
  <si>
    <t>現金過不足</t>
    <phoneticPr fontId="1"/>
  </si>
  <si>
    <t>器具備品</t>
    <rPh sb="0" eb="4">
      <t>キグビヒン</t>
    </rPh>
    <phoneticPr fontId="1"/>
  </si>
  <si>
    <t>土地</t>
  </si>
  <si>
    <t>１２のボタン</t>
    <phoneticPr fontId="1"/>
  </si>
  <si>
    <t>前渡金</t>
    <rPh sb="0" eb="3">
      <t>マエワタシキン</t>
    </rPh>
    <phoneticPr fontId="1"/>
  </si>
  <si>
    <t>受取手形</t>
    <rPh sb="0" eb="4">
      <t>ウケトリテガタ</t>
    </rPh>
    <phoneticPr fontId="1"/>
  </si>
  <si>
    <t>定期預金</t>
    <rPh sb="0" eb="2">
      <t>テイキ</t>
    </rPh>
    <rPh sb="2" eb="4">
      <t>ヨキン</t>
    </rPh>
    <phoneticPr fontId="1"/>
  </si>
  <si>
    <t>定期積金</t>
    <rPh sb="0" eb="4">
      <t>テイキツミキン</t>
    </rPh>
    <phoneticPr fontId="1"/>
  </si>
  <si>
    <t>収益</t>
    <rPh sb="0" eb="1">
      <t>シュウエキ</t>
    </rPh>
    <phoneticPr fontId="1"/>
  </si>
  <si>
    <t>費用</t>
    <rPh sb="0" eb="1">
      <t>ヒヨウ</t>
    </rPh>
    <phoneticPr fontId="1"/>
  </si>
  <si>
    <t>,'旅費交通費通信費','会議費','消耗費','事務用品費','印刷費','器具備品費','広告宣伝費','荷造運賃','水道光熱費','外注費','接待交際費','修繕費','車両費','租税公課'.'損害保険料','地代家賃','減価償却費','雑費','貸倒損失','支払手数料'</t>
    <phoneticPr fontId="1"/>
  </si>
  <si>
    <r>
      <t>1売利上'</t>
    </r>
    <r>
      <rPr>
        <b/>
        <sz val="11"/>
        <color theme="1"/>
        <rFont val="游ゴシック"/>
        <family val="3"/>
        <charset val="128"/>
        <scheme val="minor"/>
      </rPr>
      <t>,'雑収入','受取利息','固定資産売却益','補助金収入','前年度繰越金(収入)'</t>
    </r>
    <rPh sb="0" eb="3">
      <t>バイリア</t>
    </rPh>
    <rPh sb="3" eb="4">
      <t>ウエ</t>
    </rPh>
    <rPh sb="13" eb="15">
      <t>ウケトリ</t>
    </rPh>
    <rPh sb="20" eb="22">
      <t>コテイ</t>
    </rPh>
    <rPh sb="21" eb="23">
      <t>シサン</t>
    </rPh>
    <rPh sb="30" eb="33">
      <t>ホジョキン</t>
    </rPh>
    <rPh sb="38" eb="41">
      <t>ゼンネンド</t>
    </rPh>
    <rPh sb="41" eb="43">
      <t>クリコシ</t>
    </rPh>
    <rPh sb="43" eb="44">
      <t>キン</t>
    </rPh>
    <rPh sb="44" eb="46">
      <t>シュウニュウ</t>
    </rPh>
    <phoneticPr fontId="1"/>
  </si>
  <si>
    <r>
      <t>2仕入','</t>
    </r>
    <r>
      <rPr>
        <b/>
        <sz val="11"/>
        <color theme="1"/>
        <rFont val="游ゴシック"/>
        <family val="3"/>
        <charset val="128"/>
        <scheme val="minor"/>
      </rPr>
      <t>期首商品棚卸高','期末商品棚卸高'</t>
    </r>
    <r>
      <rPr>
        <b/>
        <sz val="11"/>
        <color rgb="FFFF0000"/>
        <rFont val="游ゴシック"/>
        <family val="3"/>
        <charset val="128"/>
        <scheme val="minor"/>
      </rPr>
      <t>,'販売費','購買費生産・加工費','運送費','役員報酬','給料','福利厚生費','退職金','退職金共済掛金','退職給付費用','役員退職金','教育研究費','研究開発費','新聞図書費'</t>
    </r>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</si>
  <si>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t>現金', '普通預金','当座預金','定期預金','定期積金','受取手形','売掛金','商品・製品','貯蔵品','前渡金','前払費用','未収入金','立替金','仮払金','</t>
    </r>
    <r>
      <rPr>
        <b/>
        <sz val="11"/>
        <color theme="1"/>
        <rFont val="游ゴシック"/>
        <family val="3"/>
        <charset val="128"/>
        <scheme val="minor"/>
      </rPr>
      <t>仮払消費税</t>
    </r>
    <r>
      <rPr>
        <b/>
        <sz val="11"/>
        <color rgb="FF0070C0"/>
        <rFont val="游ゴシック"/>
        <family val="3"/>
        <charset val="128"/>
        <scheme val="minor"/>
      </rPr>
      <t>','事業主貸'</t>
    </r>
    <phoneticPr fontId="1"/>
  </si>
  <si>
    <t>'Not In ("売掛金","未収入金","仮払消費税","買掛金","未払金","未払費用","未払消費税等","未払い法人税等","複合")に設定しています</t>
  </si>
  <si>
    <t>1売利上','2仕入','販売費','購買費','生産・加工費','運送費','役員報酬','給料','福利厚生費','退職金','退職金共済掛金','退職給付費用','役員退職金','教育研究費','研究開発費','新聞図書費',</t>
    <phoneticPr fontId="1"/>
  </si>
  <si>
    <t>1のボタン　　IN  損益対照表に改善します</t>
    <rPh sb="11" eb="13">
      <t>ソンエキ</t>
    </rPh>
    <rPh sb="13" eb="16">
      <t>タイショウヒョウ</t>
    </rPh>
    <rPh sb="17" eb="19">
      <t>カイゼン</t>
    </rPh>
    <phoneticPr fontId="1"/>
  </si>
  <si>
    <r>
      <t>支払手形', '買掛金','未払金','未払費用','前受金','預り金','仮受金',</t>
    </r>
    <r>
      <rPr>
        <b/>
        <sz val="11"/>
        <color theme="1"/>
        <rFont val="游ゴシック"/>
        <family val="3"/>
        <charset val="128"/>
        <scheme val="minor"/>
      </rPr>
      <t>'仮受消費税等</t>
    </r>
    <r>
      <rPr>
        <b/>
        <sz val="11"/>
        <color rgb="FFFF0000"/>
        <rFont val="游ゴシック"/>
        <family val="3"/>
        <charset val="128"/>
        <scheme val="minor"/>
      </rPr>
      <t>','</t>
    </r>
    <r>
      <rPr>
        <sz val="11"/>
        <color theme="1"/>
        <rFont val="游ゴシック"/>
        <family val="3"/>
        <charset val="128"/>
        <scheme val="minor"/>
      </rPr>
      <t>未払消費税等</t>
    </r>
    <r>
      <rPr>
        <b/>
        <sz val="11"/>
        <color rgb="FFFF0000"/>
        <rFont val="游ゴシック"/>
        <family val="3"/>
        <charset val="128"/>
        <scheme val="minor"/>
      </rPr>
      <t>',</t>
    </r>
    <r>
      <rPr>
        <b/>
        <sz val="11"/>
        <color theme="1"/>
        <rFont val="游ゴシック"/>
        <family val="3"/>
        <charset val="128"/>
        <scheme val="minor"/>
      </rPr>
      <t>'未払い法人税等</t>
    </r>
    <r>
      <rPr>
        <b/>
        <sz val="11"/>
        <color rgb="FFFF0000"/>
        <rFont val="游ゴシック"/>
        <family val="3"/>
        <charset val="128"/>
        <scheme val="minor"/>
      </rPr>
      <t>','短期借入金','事業主借','</t>
    </r>
    <r>
      <rPr>
        <b/>
        <sz val="11"/>
        <color theme="1"/>
        <rFont val="游ゴシック"/>
        <family val="3"/>
        <charset val="128"/>
        <scheme val="minor"/>
      </rPr>
      <t>前年度繰越金（負債)</t>
    </r>
    <rPh sb="45" eb="47">
      <t>カリウケ</t>
    </rPh>
    <phoneticPr fontId="1"/>
  </si>
  <si>
    <t>簿価　　　1,340,000</t>
    <rPh sb="0" eb="2">
      <t>ボカ</t>
    </rPh>
    <phoneticPr fontId="1"/>
  </si>
  <si>
    <t>売却益が出た場合</t>
    <rPh sb="0" eb="3">
      <t>バイキャクエキ</t>
    </rPh>
    <rPh sb="4" eb="5">
      <t>デ</t>
    </rPh>
    <rPh sb="6" eb="8">
      <t>バアイ</t>
    </rPh>
    <phoneticPr fontId="1"/>
  </si>
  <si>
    <t>売却損が出た場合</t>
    <rPh sb="0" eb="3">
      <t>バイキャクソン</t>
    </rPh>
    <rPh sb="4" eb="5">
      <t>デ</t>
    </rPh>
    <rPh sb="6" eb="8">
      <t>バアイ</t>
    </rPh>
    <phoneticPr fontId="1"/>
  </si>
  <si>
    <t>車2,000,000円の車を減価償却累計額－660,000車の価値1,340,000円が1,000,000円で売れました</t>
    <phoneticPr fontId="1"/>
  </si>
  <si>
    <t>簿価</t>
    <rPh sb="0" eb="2">
      <t>ボカ</t>
    </rPh>
    <phoneticPr fontId="1"/>
  </si>
  <si>
    <t>事業主貸</t>
    <rPh sb="0" eb="3">
      <t>ジギョウシュ</t>
    </rPh>
    <rPh sb="3" eb="4">
      <t>カシ</t>
    </rPh>
    <phoneticPr fontId="1"/>
  </si>
  <si>
    <t>事業主貸：損失は事業主が事業から引き出したとみなす</t>
    <phoneticPr fontId="1"/>
  </si>
  <si>
    <t>車2,000,000円で購入した車は取得額2,000,000－減価償却累計額660,000車の価値1,340,000円が1,500,000円で売れました</t>
    <rPh sb="0" eb="1">
      <t>クルマ</t>
    </rPh>
    <rPh sb="10" eb="11">
      <t>エン</t>
    </rPh>
    <rPh sb="12" eb="14">
      <t>コウニュウ</t>
    </rPh>
    <rPh sb="16" eb="17">
      <t>クルマ</t>
    </rPh>
    <rPh sb="18" eb="21">
      <t>シュトクガク</t>
    </rPh>
    <rPh sb="31" eb="33">
      <t>ゲンカ</t>
    </rPh>
    <rPh sb="33" eb="35">
      <t>ショウキャク</t>
    </rPh>
    <rPh sb="35" eb="37">
      <t>ルイケイ</t>
    </rPh>
    <rPh sb="37" eb="38">
      <t>ガク</t>
    </rPh>
    <rPh sb="45" eb="46">
      <t>クルマ</t>
    </rPh>
    <rPh sb="47" eb="49">
      <t>カチ</t>
    </rPh>
    <rPh sb="58" eb="59">
      <t>エン</t>
    </rPh>
    <rPh sb="69" eb="70">
      <t>エン</t>
    </rPh>
    <rPh sb="71" eb="72">
      <t>ウ</t>
    </rPh>
    <phoneticPr fontId="1"/>
  </si>
  <si>
    <t>事業主借：事業主借は事業主が事業にいれたとみなす</t>
    <phoneticPr fontId="1"/>
  </si>
  <si>
    <t>収入の部</t>
    <phoneticPr fontId="1"/>
  </si>
  <si>
    <t>A260201-50</t>
    <phoneticPr fontId="1"/>
  </si>
  <si>
    <t>旅費交通費</t>
    <phoneticPr fontId="1"/>
  </si>
  <si>
    <t>「資産」にあたる商品の差額は貸借対照表の借方</t>
    <phoneticPr fontId="1"/>
  </si>
  <si>
    <t>簿価=取得額－減価償却累計額</t>
    <rPh sb="0" eb="2">
      <t>ボカ</t>
    </rPh>
    <rPh sb="3" eb="6">
      <t>シュトクガク</t>
    </rPh>
    <rPh sb="7" eb="13">
      <t>ゲンカショウキャクルイケイ</t>
    </rPh>
    <rPh sb="13" eb="14">
      <t>ガク</t>
    </rPh>
    <phoneticPr fontId="1"/>
  </si>
  <si>
    <t>個人事業主が車を売った時　固定資産売却益　事業主借　　売却損　事業主貸</t>
    <rPh sb="0" eb="5">
      <t>コジンジギョウヌシ</t>
    </rPh>
    <rPh sb="6" eb="7">
      <t>クルマ</t>
    </rPh>
    <rPh sb="8" eb="9">
      <t>ウ</t>
    </rPh>
    <rPh sb="11" eb="12">
      <t>トキ</t>
    </rPh>
    <rPh sb="13" eb="17">
      <t>コテイシサン</t>
    </rPh>
    <rPh sb="17" eb="20">
      <t>バイキャクエキ</t>
    </rPh>
    <rPh sb="21" eb="25">
      <t>ジギョウシュカ</t>
    </rPh>
    <rPh sb="27" eb="30">
      <t>バイキャクソン</t>
    </rPh>
    <rPh sb="31" eb="35">
      <t>ジギョウシュカシ</t>
    </rPh>
    <phoneticPr fontId="1"/>
  </si>
  <si>
    <t>期末元入金＝期首元入金＋事業主借－事業主貸＋利益剰余金</t>
    <rPh sb="0" eb="2">
      <t>キマツ</t>
    </rPh>
    <rPh sb="2" eb="3">
      <t>モト</t>
    </rPh>
    <rPh sb="3" eb="4">
      <t>イ</t>
    </rPh>
    <rPh sb="4" eb="5">
      <t>キン</t>
    </rPh>
    <rPh sb="6" eb="8">
      <t>キシュ</t>
    </rPh>
    <rPh sb="8" eb="9">
      <t>モト</t>
    </rPh>
    <rPh sb="9" eb="10">
      <t>イ</t>
    </rPh>
    <rPh sb="10" eb="11">
      <t>キン</t>
    </rPh>
    <rPh sb="12" eb="16">
      <t>ジギョウシュカ</t>
    </rPh>
    <rPh sb="17" eb="21">
      <t>ジギョウシュカシ</t>
    </rPh>
    <rPh sb="22" eb="24">
      <t>リエキ</t>
    </rPh>
    <rPh sb="24" eb="27">
      <t>ジョウヨキン</t>
    </rPh>
    <phoneticPr fontId="1"/>
  </si>
  <si>
    <t>利益剰余金入力は翌期１月１日です</t>
    <rPh sb="0" eb="5">
      <t>リエキジョウヨキン</t>
    </rPh>
    <rPh sb="5" eb="7">
      <t>ニュウリョク</t>
    </rPh>
    <rPh sb="8" eb="10">
      <t>ヨクキ</t>
    </rPh>
    <rPh sb="11" eb="12">
      <t>ガツ</t>
    </rPh>
    <rPh sb="13" eb="14">
      <t>ニチ</t>
    </rPh>
    <phoneticPr fontId="1"/>
  </si>
  <si>
    <t>個人事業主のお金の流れ</t>
    <rPh sb="0" eb="5">
      <t>コジンジギョウヌシ</t>
    </rPh>
    <rPh sb="7" eb="8">
      <t>カネ</t>
    </rPh>
    <rPh sb="9" eb="10">
      <t>ナガ</t>
    </rPh>
    <phoneticPr fontId="1"/>
  </si>
  <si>
    <t>貸借対照表</t>
    <rPh sb="0" eb="5">
      <t>タイシャクタイショウヒョウ</t>
    </rPh>
    <phoneticPr fontId="1"/>
  </si>
  <si>
    <t>車を1,500,000で売りました　減価償却と減価償却累計額の計算は税理士と相談してください</t>
    <rPh sb="0" eb="1">
      <t>クルマ</t>
    </rPh>
    <rPh sb="12" eb="13">
      <t>ウ</t>
    </rPh>
    <rPh sb="18" eb="22">
      <t>ゲンカショウキャク</t>
    </rPh>
    <rPh sb="23" eb="25">
      <t>ゲンカ</t>
    </rPh>
    <rPh sb="25" eb="27">
      <t>ショウキャク</t>
    </rPh>
    <rPh sb="27" eb="29">
      <t>ルイケイ</t>
    </rPh>
    <rPh sb="29" eb="30">
      <t>ガク</t>
    </rPh>
    <rPh sb="31" eb="33">
      <t>ケイサン</t>
    </rPh>
    <rPh sb="34" eb="37">
      <t>ゼイリシ</t>
    </rPh>
    <rPh sb="38" eb="40">
      <t>ソウダン</t>
    </rPh>
    <phoneticPr fontId="1"/>
  </si>
  <si>
    <t>利益が160,000でました</t>
    <rPh sb="0" eb="2">
      <t>リエキ</t>
    </rPh>
    <phoneticPr fontId="1"/>
  </si>
  <si>
    <t>340,000 損をしました時</t>
    <rPh sb="8" eb="9">
      <t>ソン</t>
    </rPh>
    <rPh sb="14" eb="15">
      <t>トキ</t>
    </rPh>
    <phoneticPr fontId="1"/>
  </si>
  <si>
    <t>貯蔵品</t>
  </si>
  <si>
    <t>B270115-01</t>
    <phoneticPr fontId="1"/>
  </si>
  <si>
    <t>収入印紙を5,000円買った</t>
    <rPh sb="0" eb="2">
      <t>シュウニュウ</t>
    </rPh>
    <rPh sb="2" eb="4">
      <t>インシ</t>
    </rPh>
    <rPh sb="10" eb="11">
      <t>エン</t>
    </rPh>
    <rPh sb="11" eb="12">
      <t>カ</t>
    </rPh>
    <phoneticPr fontId="1"/>
  </si>
  <si>
    <t>期末に収入印紙が1,000円残っていた</t>
    <rPh sb="0" eb="2">
      <t>キマツ</t>
    </rPh>
    <rPh sb="3" eb="7">
      <t>シュウニュウインシ</t>
    </rPh>
    <rPh sb="13" eb="14">
      <t>エン</t>
    </rPh>
    <rPh sb="14" eb="15">
      <t>ノコ</t>
    </rPh>
    <phoneticPr fontId="1"/>
  </si>
  <si>
    <t>貯蔵品</t>
    <rPh sb="0" eb="3">
      <t>チョゾウヒン</t>
    </rPh>
    <phoneticPr fontId="1"/>
  </si>
  <si>
    <t>B20280201-01</t>
    <phoneticPr fontId="1"/>
  </si>
  <si>
    <t>翌期２月に貯蔵品収入印紙を700円使った</t>
    <rPh sb="0" eb="2">
      <t>ヨクキ</t>
    </rPh>
    <rPh sb="3" eb="4">
      <t>ガツ</t>
    </rPh>
    <rPh sb="5" eb="8">
      <t>チョゾウヒン</t>
    </rPh>
    <rPh sb="8" eb="12">
      <t>シュウニュウインシ</t>
    </rPh>
    <rPh sb="16" eb="17">
      <t>エン</t>
    </rPh>
    <rPh sb="17" eb="18">
      <t>ツカ</t>
    </rPh>
    <phoneticPr fontId="1"/>
  </si>
  <si>
    <t>貯蔵品は残り300円になる</t>
    <rPh sb="0" eb="3">
      <t>チョゾウヒン</t>
    </rPh>
    <rPh sb="4" eb="5">
      <t>ノコ</t>
    </rPh>
    <rPh sb="9" eb="10">
      <t>エン</t>
    </rPh>
    <phoneticPr fontId="1"/>
  </si>
  <si>
    <t>仕入＋期首－期末=当期売上原価</t>
    <rPh sb="0" eb="2">
      <t>シイレ</t>
    </rPh>
    <rPh sb="3" eb="5">
      <t>キシュ</t>
    </rPh>
    <rPh sb="6" eb="8">
      <t>キマツ</t>
    </rPh>
    <rPh sb="9" eb="11">
      <t>トウキ</t>
    </rPh>
    <rPh sb="11" eb="13">
      <t>ウリアゲ</t>
    </rPh>
    <rPh sb="13" eb="15">
      <t>ゲンカ</t>
    </rPh>
    <phoneticPr fontId="1"/>
  </si>
  <si>
    <t>商品・製品</t>
    <rPh sb="0" eb="2">
      <t>ショウヒン</t>
    </rPh>
    <rPh sb="3" eb="5">
      <t>セイヒン</t>
    </rPh>
    <phoneticPr fontId="1"/>
  </si>
  <si>
    <t>期首商品棚卸高</t>
    <rPh sb="0" eb="2">
      <t>キシュ</t>
    </rPh>
    <rPh sb="2" eb="4">
      <t>ショウヒン</t>
    </rPh>
    <rPh sb="4" eb="6">
      <t>タナオロシ</t>
    </rPh>
    <rPh sb="6" eb="7">
      <t>タカ</t>
    </rPh>
    <phoneticPr fontId="1"/>
  </si>
  <si>
    <t>2026/01</t>
    <phoneticPr fontId="1"/>
  </si>
  <si>
    <t>2026/02</t>
  </si>
  <si>
    <t>2026/03</t>
  </si>
  <si>
    <t>2026/04</t>
  </si>
  <si>
    <t>2026/05</t>
  </si>
  <si>
    <t>2026/06</t>
  </si>
  <si>
    <t>2026/07</t>
  </si>
  <si>
    <t>2026/08</t>
  </si>
  <si>
    <t>2026/09</t>
  </si>
  <si>
    <t>2026/10</t>
  </si>
  <si>
    <t>2026/11</t>
  </si>
  <si>
    <t>2026/12</t>
  </si>
  <si>
    <t>期首商品・製品</t>
    <rPh sb="2" eb="4">
      <t>ショウヒン</t>
    </rPh>
    <rPh sb="5" eb="7">
      <t>セイヒン</t>
    </rPh>
    <phoneticPr fontId="1"/>
  </si>
  <si>
    <t>期末商品繰越高</t>
    <rPh sb="0" eb="2">
      <t>キマツ</t>
    </rPh>
    <rPh sb="2" eb="4">
      <t>ショウヒン</t>
    </rPh>
    <rPh sb="4" eb="7">
      <t>クリコシダカ</t>
    </rPh>
    <phoneticPr fontId="1"/>
  </si>
  <si>
    <t>期末商品繰越高</t>
    <rPh sb="2" eb="4">
      <t>ショウヒン</t>
    </rPh>
    <rPh sb="6" eb="7">
      <t>タカ</t>
    </rPh>
    <phoneticPr fontId="1"/>
  </si>
  <si>
    <t>期末に棚卸をして在庫商品が5,000円分在庫決算整理前仕分け</t>
    <rPh sb="0" eb="2">
      <t>キマツ</t>
    </rPh>
    <rPh sb="3" eb="5">
      <t>タナオロシ</t>
    </rPh>
    <rPh sb="8" eb="10">
      <t>ザイコ</t>
    </rPh>
    <rPh sb="10" eb="12">
      <t>ショウヒン</t>
    </rPh>
    <rPh sb="18" eb="20">
      <t>エンブン</t>
    </rPh>
    <rPh sb="20" eb="22">
      <t>ザイコ</t>
    </rPh>
    <rPh sb="22" eb="27">
      <t>ケッサンセイリマエ</t>
    </rPh>
    <rPh sb="27" eb="29">
      <t>シワ</t>
    </rPh>
    <phoneticPr fontId="1"/>
  </si>
  <si>
    <t>期末商品棚卸高</t>
    <rPh sb="0" eb="2">
      <t>キマツ</t>
    </rPh>
    <rPh sb="2" eb="7">
      <t>ショウヒンタナオロシダカ</t>
    </rPh>
    <phoneticPr fontId="1"/>
  </si>
  <si>
    <t>売上原価＝仕入＋期首商品棚卸高－期末商品棚卸高</t>
    <rPh sb="0" eb="4">
      <t>ウリアゲゲンカ</t>
    </rPh>
    <rPh sb="5" eb="7">
      <t>シイレ</t>
    </rPh>
    <rPh sb="8" eb="10">
      <t>キシュ</t>
    </rPh>
    <rPh sb="10" eb="15">
      <t>ショウヒンタナオロシダカ</t>
    </rPh>
    <rPh sb="16" eb="18">
      <t>キマツ</t>
    </rPh>
    <rPh sb="18" eb="23">
      <t>ショウヒンタナオロシダカ</t>
    </rPh>
    <phoneticPr fontId="1"/>
  </si>
  <si>
    <t>精算表の損益計算書仕入に入力</t>
    <rPh sb="0" eb="3">
      <t>セイサンヒョウ</t>
    </rPh>
    <rPh sb="4" eb="9">
      <t>ソンエキケイサンショ</t>
    </rPh>
    <rPh sb="9" eb="11">
      <t>シイレ</t>
    </rPh>
    <rPh sb="12" eb="14">
      <t>ニュウリョク</t>
    </rPh>
    <phoneticPr fontId="1"/>
  </si>
  <si>
    <t>期末商品棚卸高　　貸借対照表　　商品・製品　　資産の部</t>
    <rPh sb="0" eb="7">
      <t>キマツショウヒンタナオロシダカ</t>
    </rPh>
    <rPh sb="9" eb="14">
      <t>タイシャクタイショウヒョウ</t>
    </rPh>
    <rPh sb="16" eb="18">
      <t>ショウヒン</t>
    </rPh>
    <rPh sb="19" eb="21">
      <t>セイヒン</t>
    </rPh>
    <rPh sb="23" eb="25">
      <t>シサン</t>
    </rPh>
    <rPh sb="26" eb="27">
      <t>ブ</t>
    </rPh>
    <phoneticPr fontId="1"/>
  </si>
  <si>
    <t>A280101-01</t>
    <phoneticPr fontId="1"/>
  </si>
  <si>
    <t>期末商品棚卸高5,000円分を期首に商品・製品(資産の部）に振り替え</t>
    <rPh sb="0" eb="7">
      <t>キマツショウヒンタナオロシダカ</t>
    </rPh>
    <rPh sb="9" eb="13">
      <t>,000エン</t>
    </rPh>
    <rPh sb="13" eb="14">
      <t>ブン</t>
    </rPh>
    <rPh sb="15" eb="17">
      <t>キシュ</t>
    </rPh>
    <rPh sb="18" eb="20">
      <t>ショウヒン</t>
    </rPh>
    <rPh sb="21" eb="23">
      <t>セイヒン</t>
    </rPh>
    <rPh sb="24" eb="26">
      <t>シサン</t>
    </rPh>
    <rPh sb="27" eb="28">
      <t>ブ</t>
    </rPh>
    <rPh sb="30" eb="31">
      <t>フ</t>
    </rPh>
    <rPh sb="32" eb="33">
      <t>カ</t>
    </rPh>
    <phoneticPr fontId="1"/>
  </si>
  <si>
    <t>在庫が増えれば仕入が少なくなり利益が上がったように見えるが来年からは大変です</t>
    <rPh sb="0" eb="2">
      <t>ザイコ</t>
    </rPh>
    <rPh sb="3" eb="4">
      <t>フ</t>
    </rPh>
    <rPh sb="7" eb="9">
      <t>シイレ</t>
    </rPh>
    <rPh sb="10" eb="11">
      <t>スク</t>
    </rPh>
    <rPh sb="15" eb="17">
      <t>リエキ</t>
    </rPh>
    <rPh sb="18" eb="19">
      <t>ア</t>
    </rPh>
    <rPh sb="25" eb="26">
      <t>ミ</t>
    </rPh>
    <rPh sb="29" eb="31">
      <t>ライネン</t>
    </rPh>
    <rPh sb="34" eb="36">
      <t>タイヘン</t>
    </rPh>
    <phoneticPr fontId="1"/>
  </si>
  <si>
    <t>試算表の資産の部と仕入れに入る</t>
    <rPh sb="0" eb="3">
      <t>シサンヒョウ</t>
    </rPh>
    <rPh sb="4" eb="6">
      <t>シサン</t>
    </rPh>
    <rPh sb="7" eb="8">
      <t>ブ</t>
    </rPh>
    <rPh sb="9" eb="11">
      <t>シイ</t>
    </rPh>
    <rPh sb="13" eb="14">
      <t>ハイ</t>
    </rPh>
    <phoneticPr fontId="1"/>
  </si>
  <si>
    <t>決算整理前の仕分け　在庫</t>
    <rPh sb="0" eb="2">
      <t>ケッサン</t>
    </rPh>
    <rPh sb="2" eb="5">
      <t>セイリマエ</t>
    </rPh>
    <rPh sb="6" eb="8">
      <t>シワ</t>
    </rPh>
    <rPh sb="10" eb="12">
      <t>ザイコ</t>
    </rPh>
    <phoneticPr fontId="1"/>
  </si>
  <si>
    <t>棚卸</t>
    <rPh sb="0" eb="2">
      <t>タナオロシ</t>
    </rPh>
    <phoneticPr fontId="1"/>
  </si>
  <si>
    <t>mySQL = mySQL &amp; " And koubai.aitekanjoukamoku IN ('販売費','購買費','生産・加工費','運送費','役員報酬','給料','福利厚生費','退職金','退職金共済掛金'</t>
    <phoneticPr fontId="1"/>
  </si>
  <si>
    <t xml:space="preserve"> .Range("F" &amp; i + 66) = rs!aitekanjoukamoku</t>
  </si>
  <si>
    <t xml:space="preserve">    If rs!費用の合計 &lt;&gt; 0 Then</t>
  </si>
  <si>
    <t xml:space="preserve">        .Range("B" &amp; i + 66) = rs!費用の合計</t>
  </si>
  <si>
    <t xml:space="preserve">        .Range("G" &amp; i + 66) = rs!費用の合計</t>
  </si>
  <si>
    <t xml:space="preserve">    End If</t>
  </si>
  <si>
    <t xml:space="preserve">    If rs!収益の合計 &lt;&gt; 0 Then</t>
  </si>
  <si>
    <t>.Range("A" &amp; i + 66) = rs!aitekanjoukamoku</t>
  </si>
  <si>
    <t xml:space="preserve">        .Range("C" &amp; i + 66) = rs!収益の合計</t>
  </si>
  <si>
    <t xml:space="preserve">        .Range("H" &amp; i + 66) = rs!収益の合計</t>
  </si>
  <si>
    <r>
      <t>売上</t>
    </r>
    <r>
      <rPr>
        <b/>
        <sz val="11"/>
        <color rgb="FFFF0000"/>
        <rFont val="游ゴシック"/>
        <family val="3"/>
        <charset val="128"/>
        <scheme val="minor"/>
      </rPr>
      <t>2のボタン</t>
    </r>
    <phoneticPr fontId="1"/>
  </si>
  <si>
    <t>mySQL = mySQL &amp; " And koubai.aitekanjoukamoku IN ('売掛金','事業主貸','未収入金','前渡金','前払金','立替金','仮払消費税','支払手形',</t>
    <phoneticPr fontId="1"/>
  </si>
  <si>
    <t>Do Until rs.EOF</t>
  </si>
  <si>
    <t xml:space="preserve">    kamoku = rs!aitekanjoukamoku</t>
  </si>
  <si>
    <t xml:space="preserve">    ' A列から科目名を探す</t>
  </si>
  <si>
    <t xml:space="preserve">    Set findRow = objSelection.Range("A1:A100").Find(What:=kamoku, LookIn:=xlValues, LookAt:=xlWhole)</t>
  </si>
  <si>
    <t xml:space="preserve">    If Not findRow Is Nothing Then</t>
  </si>
  <si>
    <t xml:space="preserve">        i = findRow.Row</t>
  </si>
  <si>
    <t xml:space="preserve">        ' 該当行に転記する</t>
  </si>
  <si>
    <t xml:space="preserve">       With objSelection</t>
  </si>
  <si>
    <t xml:space="preserve">        .Range("B" &amp; i) = rs!費用の合計</t>
  </si>
  <si>
    <t xml:space="preserve">        .Range("I" &amp; i) = rs!費用の合計</t>
  </si>
  <si>
    <t xml:space="preserve">        .Range("C" &amp; i) = rs!収益の合計</t>
  </si>
  <si>
    <t xml:space="preserve">       .Range("J" &amp; i) = rs!収益の合計</t>
    <phoneticPr fontId="1"/>
  </si>
  <si>
    <t>買掛金','前受金','未払金','未払費用','預り金','仮受金','事業主借','短期借入金','長期借入金','未払消費税等','未払い法人税等','前年度繰越金（負債）') "</t>
    <phoneticPr fontId="1"/>
  </si>
  <si>
    <t>1売上</t>
    <phoneticPr fontId="1"/>
  </si>
  <si>
    <t>2仕入</t>
    <phoneticPr fontId="1"/>
  </si>
  <si>
    <t>2仕入</t>
    <rPh sb="1" eb="3">
      <t>シイレ</t>
    </rPh>
    <phoneticPr fontId="1"/>
  </si>
  <si>
    <t>mySQL = mySQL &amp; " And koubai.aitekanjoukamoku IN ('1売上','2仕入') "mySQL = mySQL &amp; " And koubai.aitekanjoukamoku IN ('売上','仕入') "</t>
    <phoneticPr fontId="1"/>
  </si>
  <si>
    <t>mySQL = mySQL &amp; " And koubai.zandakakanjoukamokuyou IN ('現金', '普通預金','当座預金','定期預金','定期積金','受取手形') "</t>
    <phoneticPr fontId="1"/>
  </si>
  <si>
    <t>mySQL = mySQL &amp; " And koubai.aitekanjoukamoku IN('資本金','元入金') "  ','その他有価証券評価差額金','新株予約権'</t>
    <phoneticPr fontId="1"/>
  </si>
  <si>
    <t>.Range("A" &amp; i +55) = rs!aitekanjoukamok</t>
    <phoneticPr fontId="1"/>
  </si>
  <si>
    <t>.Range("L" &amp; i +55) = rs!収益の合計</t>
    <phoneticPr fontId="1"/>
  </si>
  <si>
    <t>.Range("R" &amp; i + 64) = rs!aitekanjoukamoku</t>
    <phoneticPr fontId="1"/>
  </si>
  <si>
    <t>.Range("S" &amp; i + 64) = rs!収益の合計</t>
    <phoneticPr fontId="1"/>
  </si>
  <si>
    <t>.Range("T" &amp; i +64) = rs!消費税売上合計</t>
    <phoneticPr fontId="1"/>
  </si>
  <si>
    <t>.Range("U" &amp; i + 64) = rs!費用の合計</t>
    <phoneticPr fontId="1"/>
  </si>
  <si>
    <t>.Range("V" &amp; i + 64) = rs!消費税仕入合計</t>
    <phoneticPr fontId="1"/>
  </si>
  <si>
    <t>.Range("W" &amp; i + 64) = rs!年月</t>
    <phoneticPr fontId="1"/>
  </si>
  <si>
    <t>29のボタン</t>
    <phoneticPr fontId="1"/>
  </si>
  <si>
    <t>30・31のボタン</t>
    <phoneticPr fontId="1"/>
  </si>
  <si>
    <t xml:space="preserve"> filterCondition = " AND koubai.aitekanjoukamoku IN ('商品・製品','期首商品棚卸高','期首製品棚卸高')"</t>
    <phoneticPr fontId="1"/>
  </si>
  <si>
    <t>mySQL = mySQL &amp; " And koubai.aitekanjoukamoku IN ('期末商品棚卸高','期末製品棚卸高')"</t>
    <phoneticPr fontId="1"/>
  </si>
  <si>
    <t>20・２１のボタン</t>
    <phoneticPr fontId="1"/>
  </si>
  <si>
    <t>24・２５のボタン</t>
    <phoneticPr fontId="1"/>
  </si>
  <si>
    <r>
      <rPr>
        <b/>
        <sz val="11"/>
        <color rgb="FFFF0000"/>
        <rFont val="游ゴシック"/>
        <family val="3"/>
        <charset val="128"/>
        <scheme val="minor"/>
      </rPr>
      <t>20・21のボタ</t>
    </r>
    <r>
      <rPr>
        <sz val="11"/>
        <color theme="1"/>
        <rFont val="游ゴシック"/>
        <family val="2"/>
        <charset val="128"/>
        <scheme val="minor"/>
      </rPr>
      <t>ン</t>
    </r>
    <phoneticPr fontId="1"/>
  </si>
  <si>
    <t>32のボタン</t>
    <phoneticPr fontId="1"/>
  </si>
  <si>
    <t>33のボタン</t>
    <phoneticPr fontId="1"/>
  </si>
  <si>
    <t>試算表から事業主借・事業主貸は期末に振替処理をする</t>
    <rPh sb="0" eb="3">
      <t>シサンヒョウ</t>
    </rPh>
    <rPh sb="5" eb="9">
      <t>ジギョウシュカ</t>
    </rPh>
    <rPh sb="10" eb="14">
      <t>ジギョウシュカシ</t>
    </rPh>
    <rPh sb="15" eb="17">
      <t>キマツ</t>
    </rPh>
    <rPh sb="18" eb="22">
      <t>フリカエショリ</t>
    </rPh>
    <phoneticPr fontId="1"/>
  </si>
  <si>
    <t>期末の在庫は売上原価　仕入</t>
    <rPh sb="0" eb="2">
      <t>キマツ</t>
    </rPh>
    <rPh sb="3" eb="5">
      <t>ザイコ</t>
    </rPh>
    <rPh sb="6" eb="8">
      <t>ウリアゲ</t>
    </rPh>
    <rPh sb="8" eb="10">
      <t>ゲンカ</t>
    </rPh>
    <rPh sb="11" eb="13">
      <t>シイレ</t>
    </rPh>
    <phoneticPr fontId="1"/>
  </si>
  <si>
    <t>売上原価＝　仕入＋期首商品棚卸高　商品・製品－期末商品棚卸高</t>
    <rPh sb="0" eb="4">
      <t>ウリアゲゲンカ</t>
    </rPh>
    <rPh sb="6" eb="8">
      <t>シイ</t>
    </rPh>
    <rPh sb="9" eb="16">
      <t>キシュショウヒンタナオロシダカ</t>
    </rPh>
    <rPh sb="17" eb="19">
      <t>ショウヒン</t>
    </rPh>
    <rPh sb="20" eb="22">
      <t>セイヒン</t>
    </rPh>
    <rPh sb="23" eb="25">
      <t>キマツ</t>
    </rPh>
    <rPh sb="25" eb="30">
      <t>ショウヒンタナオロシダカ</t>
    </rPh>
    <phoneticPr fontId="1"/>
  </si>
  <si>
    <t>期末の在庫は翌期に資産の部商品・製品になる　　　　　　</t>
    <rPh sb="0" eb="2">
      <t>キマツ</t>
    </rPh>
    <rPh sb="3" eb="5">
      <t>ザイコ</t>
    </rPh>
    <rPh sb="6" eb="8">
      <t>ヨクキ</t>
    </rPh>
    <rPh sb="9" eb="11">
      <t>シサン</t>
    </rPh>
    <rPh sb="12" eb="13">
      <t>ブ</t>
    </rPh>
    <rPh sb="13" eb="15">
      <t>ショウヒン</t>
    </rPh>
    <rPh sb="16" eb="18">
      <t>セイヒン</t>
    </rPh>
    <phoneticPr fontId="1"/>
  </si>
  <si>
    <t>　　　　　　　　　損益　　　負債　　　資産</t>
    <rPh sb="9" eb="11">
      <t>ソンエキ</t>
    </rPh>
    <rPh sb="14" eb="16">
      <t>フサイ</t>
    </rPh>
    <rPh sb="19" eb="21">
      <t>シサン</t>
    </rPh>
    <phoneticPr fontId="1"/>
  </si>
  <si>
    <t>貸借対照表</t>
    <phoneticPr fontId="1"/>
  </si>
  <si>
    <t>試算表に元入金の金額が入る</t>
    <rPh sb="0" eb="3">
      <t>シサンヒョウ</t>
    </rPh>
    <rPh sb="4" eb="6">
      <t>モトイ</t>
    </rPh>
    <rPh sb="6" eb="7">
      <t>キン</t>
    </rPh>
    <rPh sb="8" eb="10">
      <t>キンガク</t>
    </rPh>
    <rPh sb="11" eb="12">
      <t>ハイ</t>
    </rPh>
    <phoneticPr fontId="1"/>
  </si>
  <si>
    <r>
      <t>結果翌期　</t>
    </r>
    <r>
      <rPr>
        <b/>
        <sz val="11"/>
        <color theme="1"/>
        <rFont val="游ゴシック"/>
        <family val="3"/>
        <charset val="128"/>
        <scheme val="minor"/>
      </rPr>
      <t>元入金＝年間利益＋事業主借－事業主貸</t>
    </r>
    <r>
      <rPr>
        <sz val="11"/>
        <color theme="1"/>
        <rFont val="游ゴシック"/>
        <family val="2"/>
        <charset val="128"/>
        <scheme val="minor"/>
      </rPr>
      <t>　次の翌期に元入れ金の金額になる</t>
    </r>
    <rPh sb="0" eb="2">
      <t>ケッカ</t>
    </rPh>
    <rPh sb="2" eb="4">
      <t>ヨクキ</t>
    </rPh>
    <rPh sb="5" eb="7">
      <t>モトイ</t>
    </rPh>
    <rPh sb="7" eb="8">
      <t>キン</t>
    </rPh>
    <rPh sb="9" eb="13">
      <t>ネンカンリエキ</t>
    </rPh>
    <rPh sb="14" eb="18">
      <t>ジギョウシュカ</t>
    </rPh>
    <rPh sb="19" eb="23">
      <t>ジギョウシュカシ</t>
    </rPh>
    <rPh sb="24" eb="25">
      <t>ツギ</t>
    </rPh>
    <rPh sb="26" eb="28">
      <t>ヨクキ</t>
    </rPh>
    <rPh sb="29" eb="31">
      <t>モトイ</t>
    </rPh>
    <rPh sb="32" eb="33">
      <t>キン</t>
    </rPh>
    <rPh sb="34" eb="36">
      <t>キンガク</t>
    </rPh>
    <phoneticPr fontId="1"/>
  </si>
  <si>
    <t>貸借対照表から試算表に流れる</t>
    <rPh sb="0" eb="2">
      <t>タイシャク</t>
    </rPh>
    <rPh sb="2" eb="5">
      <t>タイショウヒョウ</t>
    </rPh>
    <rPh sb="7" eb="10">
      <t>シサンヒョウ</t>
    </rPh>
    <rPh sb="11" eb="12">
      <t>ナガ</t>
    </rPh>
    <phoneticPr fontId="1"/>
  </si>
  <si>
    <t>損益計算書から資産の部に流れる</t>
    <rPh sb="0" eb="5">
      <t>ソンエキケイサンショ</t>
    </rPh>
    <rPh sb="7" eb="9">
      <t>シサン</t>
    </rPh>
    <rPh sb="10" eb="11">
      <t>ブ</t>
    </rPh>
    <rPh sb="12" eb="13">
      <t>ナガ</t>
    </rPh>
    <phoneticPr fontId="1"/>
  </si>
  <si>
    <t>期末に振り替え処理を間違えると合計が一致しません間違えないプログラムを作りたい難しいけど頑張ります</t>
    <phoneticPr fontId="1"/>
  </si>
  <si>
    <t>帳簿上は利益が増えるが実際の資金繰りはよくわならないことがわかる</t>
    <rPh sb="0" eb="3">
      <t>チョウボジョウ</t>
    </rPh>
    <rPh sb="4" eb="6">
      <t>リエキ</t>
    </rPh>
    <rPh sb="7" eb="8">
      <t>フ</t>
    </rPh>
    <rPh sb="11" eb="13">
      <t>ジッサイ</t>
    </rPh>
    <rPh sb="14" eb="16">
      <t>シキン</t>
    </rPh>
    <rPh sb="16" eb="17">
      <t>ク</t>
    </rPh>
    <phoneticPr fontId="1"/>
  </si>
  <si>
    <t>適正な在庫管理が必要になりますお金の流れがわかることにより健全なる経営を目標にしましょう</t>
    <rPh sb="0" eb="2">
      <t>テキセイ</t>
    </rPh>
    <rPh sb="3" eb="7">
      <t>ザイコカンリ</t>
    </rPh>
    <rPh sb="8" eb="10">
      <t>ヒツヨウ</t>
    </rPh>
    <rPh sb="16" eb="17">
      <t>カネ</t>
    </rPh>
    <rPh sb="18" eb="19">
      <t>ナガ</t>
    </rPh>
    <rPh sb="29" eb="31">
      <t>ケンゼン</t>
    </rPh>
    <rPh sb="33" eb="35">
      <t>ケイエイ</t>
    </rPh>
    <rPh sb="36" eb="38">
      <t>モクヒョウ</t>
    </rPh>
    <phoneticPr fontId="1"/>
  </si>
  <si>
    <t>お金の流れ</t>
    <rPh sb="1" eb="2">
      <t>カネ</t>
    </rPh>
    <rPh sb="3" eb="4">
      <t>ナガ</t>
    </rPh>
    <phoneticPr fontId="1"/>
  </si>
  <si>
    <t>現預金金額</t>
    <rPh sb="0" eb="5">
      <t>ゲンヨキンキンガク</t>
    </rPh>
    <phoneticPr fontId="1"/>
  </si>
  <si>
    <t>9月に1年分の駐車場代金を156000円支払った、(当期39,000)</t>
    <rPh sb="1" eb="2">
      <t>ガツ</t>
    </rPh>
    <rPh sb="4" eb="6">
      <t>ネンブン</t>
    </rPh>
    <rPh sb="7" eb="10">
      <t>チュウシャジョウ</t>
    </rPh>
    <rPh sb="10" eb="12">
      <t>ダイキン</t>
    </rPh>
    <rPh sb="19" eb="20">
      <t>エン</t>
    </rPh>
    <rPh sb="20" eb="22">
      <t>シハラ</t>
    </rPh>
    <rPh sb="26" eb="28">
      <t>トウキ</t>
    </rPh>
    <phoneticPr fontId="1"/>
  </si>
  <si>
    <t>B260101-10</t>
    <phoneticPr fontId="1"/>
  </si>
  <si>
    <r>
      <rPr>
        <b/>
        <sz val="11"/>
        <color rgb="FFFF0000"/>
        <rFont val="游ゴシック"/>
        <family val="3"/>
        <charset val="128"/>
        <scheme val="minor"/>
      </rPr>
      <t>期末</t>
    </r>
    <r>
      <rPr>
        <sz val="11"/>
        <color theme="1"/>
        <rFont val="游ゴシック"/>
        <family val="2"/>
        <charset val="128"/>
        <scheme val="minor"/>
      </rPr>
      <t>になった時当期でない地代家賃をを振り替えます</t>
    </r>
    <rPh sb="0" eb="2">
      <t>キマツ</t>
    </rPh>
    <rPh sb="12" eb="16">
      <t>チダイヤチン</t>
    </rPh>
    <phoneticPr fontId="1"/>
  </si>
  <si>
    <t>期首を迎え、前期決算時に計上した前払費用を再振替仕訳</t>
    <phoneticPr fontId="1"/>
  </si>
  <si>
    <t>資産増と考えます</t>
    <rPh sb="0" eb="2">
      <t>シサン</t>
    </rPh>
    <rPh sb="2" eb="3">
      <t>ゾウ</t>
    </rPh>
    <rPh sb="4" eb="5">
      <t>カンガ</t>
    </rPh>
    <phoneticPr fontId="1"/>
  </si>
  <si>
    <t>駐車場代金翌期分を9ヶ月分前払費用117,000円を振り替え処理</t>
    <rPh sb="26" eb="27">
      <t>フ</t>
    </rPh>
    <rPh sb="28" eb="29">
      <t>カ</t>
    </rPh>
    <rPh sb="30" eb="32">
      <t>ショリ</t>
    </rPh>
    <phoneticPr fontId="1"/>
  </si>
  <si>
    <t>車の減価償却費660,000計算してなったとします　税理士相談</t>
    <rPh sb="0" eb="1">
      <t>クルマ</t>
    </rPh>
    <rPh sb="2" eb="7">
      <t>ゲンカショウキャクヒ</t>
    </rPh>
    <rPh sb="14" eb="16">
      <t>ケイサン</t>
    </rPh>
    <rPh sb="26" eb="29">
      <t>ゼイリシ</t>
    </rPh>
    <rPh sb="29" eb="31">
      <t>ソウダン</t>
    </rPh>
    <phoneticPr fontId="1"/>
  </si>
  <si>
    <t>期末元入金＋年間利益－年間損失=期首元入金</t>
    <rPh sb="16" eb="18">
      <t>キシュ</t>
    </rPh>
    <rPh sb="18" eb="20">
      <t>モトイ</t>
    </rPh>
    <rPh sb="20" eb="21">
      <t>キン</t>
    </rPh>
    <phoneticPr fontId="1"/>
  </si>
  <si>
    <t>期首元入金＋年間利益－年間損失＋事業主借－事業主貸＝期首元入金</t>
    <rPh sb="26" eb="28">
      <t>キシュ</t>
    </rPh>
    <phoneticPr fontId="1"/>
  </si>
  <si>
    <t>31のボタン</t>
    <phoneticPr fontId="1"/>
  </si>
  <si>
    <t>3・29のボタン</t>
    <phoneticPr fontId="1"/>
  </si>
  <si>
    <t>マイナスの時</t>
    <rPh sb="5" eb="6">
      <t>トキ</t>
    </rPh>
    <phoneticPr fontId="1"/>
  </si>
  <si>
    <t>プラスの時</t>
    <rPh sb="4" eb="5">
      <t>トキ</t>
    </rPh>
    <phoneticPr fontId="1"/>
  </si>
  <si>
    <t>A251230-10</t>
    <phoneticPr fontId="1"/>
  </si>
  <si>
    <t>収入の部相手勘定</t>
    <rPh sb="0" eb="2">
      <t>シュウニュウ</t>
    </rPh>
    <rPh sb="3" eb="4">
      <t>ブ</t>
    </rPh>
    <rPh sb="4" eb="8">
      <t>アイテカンジョウ</t>
    </rPh>
    <phoneticPr fontId="1"/>
  </si>
  <si>
    <t>支出の部相手勘定科目</t>
    <rPh sb="0" eb="2">
      <t>シシュツ</t>
    </rPh>
    <rPh sb="3" eb="4">
      <t>ブ</t>
    </rPh>
    <rPh sb="4" eb="6">
      <t>アイテ</t>
    </rPh>
    <rPh sb="6" eb="8">
      <t>カンジョウ</t>
    </rPh>
    <rPh sb="8" eb="10">
      <t>カモク</t>
    </rPh>
    <phoneticPr fontId="1"/>
  </si>
  <si>
    <t>相手勘定</t>
    <rPh sb="0" eb="4">
      <t>アイテカンジョウ</t>
    </rPh>
    <phoneticPr fontId="1"/>
  </si>
  <si>
    <t>期首商品製品</t>
    <rPh sb="0" eb="2">
      <t>キシュ</t>
    </rPh>
    <rPh sb="2" eb="4">
      <t>ショウヒン</t>
    </rPh>
    <rPh sb="4" eb="6">
      <t>セイヒン</t>
    </rPh>
    <phoneticPr fontId="1"/>
  </si>
  <si>
    <t>繰越利益剰余金</t>
  </si>
  <si>
    <r>
      <rPr>
        <sz val="9"/>
        <color rgb="FFFF0000"/>
        <rFont val="游ゴシック"/>
        <family val="3"/>
        <charset val="128"/>
        <scheme val="minor"/>
      </rPr>
      <t>繰越利益剰余金</t>
    </r>
    <r>
      <rPr>
        <b/>
        <sz val="9"/>
        <color theme="1"/>
        <rFont val="游ゴシック"/>
        <family val="3"/>
        <charset val="128"/>
        <scheme val="minor"/>
      </rPr>
      <t xml:space="preserve"> </t>
    </r>
    <rPh sb="0" eb="2">
      <t>クリコシ</t>
    </rPh>
    <rPh sb="2" eb="7">
      <t>リエキジョウヨキン</t>
    </rPh>
    <phoneticPr fontId="1"/>
  </si>
  <si>
    <t>元入金資本金</t>
    <rPh sb="0" eb="2">
      <t>モトイ</t>
    </rPh>
    <rPh sb="2" eb="3">
      <t>キン</t>
    </rPh>
    <rPh sb="3" eb="6">
      <t>シホンキン</t>
    </rPh>
    <phoneticPr fontId="1"/>
  </si>
  <si>
    <t>期首赤字</t>
    <rPh sb="0" eb="2">
      <t>キシュ</t>
    </rPh>
    <rPh sb="2" eb="4">
      <t>アカジ</t>
    </rPh>
    <phoneticPr fontId="1"/>
  </si>
  <si>
    <t>期首黒字　　　　</t>
    <rPh sb="0" eb="2">
      <t>キシュ</t>
    </rPh>
    <rPh sb="2" eb="4">
      <t>クロジ</t>
    </rPh>
    <phoneticPr fontId="1"/>
  </si>
  <si>
    <t>繰越利益剰余金</t>
    <phoneticPr fontId="1"/>
  </si>
  <si>
    <t>元入金計算してC60  J60にコピー貼り付け</t>
    <rPh sb="0" eb="2">
      <t>モトイ</t>
    </rPh>
    <rPh sb="2" eb="3">
      <t>キン</t>
    </rPh>
    <rPh sb="3" eb="5">
      <t>ケイサン</t>
    </rPh>
    <rPh sb="19" eb="20">
      <t>ハ</t>
    </rPh>
    <rPh sb="21" eb="22">
      <t>ツ</t>
    </rPh>
    <phoneticPr fontId="1"/>
  </si>
  <si>
    <t xml:space="preserve">   C60資本金計算式なし=L60</t>
    <rPh sb="6" eb="9">
      <t>シホンキン</t>
    </rPh>
    <rPh sb="9" eb="12">
      <t>ケイサンシキ</t>
    </rPh>
    <phoneticPr fontId="1"/>
  </si>
  <si>
    <t xml:space="preserve">   資本金の方E64をC64に移動</t>
    <rPh sb="3" eb="6">
      <t>シホンキン</t>
    </rPh>
    <rPh sb="7" eb="8">
      <t>カタ</t>
    </rPh>
    <rPh sb="16" eb="18">
      <t>イドウ</t>
    </rPh>
    <phoneticPr fontId="1"/>
  </si>
  <si>
    <t>　資本金の方E65をC65に移動</t>
    <rPh sb="5" eb="6">
      <t>カタ</t>
    </rPh>
    <phoneticPr fontId="1"/>
  </si>
  <si>
    <t>B260101-01</t>
    <phoneticPr fontId="1"/>
  </si>
  <si>
    <t>繰越利益剰余金</t>
    <rPh sb="0" eb="2">
      <t>クリコシ</t>
    </rPh>
    <rPh sb="2" eb="7">
      <t>リエキジョウヨキン</t>
    </rPh>
    <phoneticPr fontId="1"/>
  </si>
  <si>
    <r>
      <t>損失計算書の利益を元入金に振り替え　　</t>
    </r>
    <r>
      <rPr>
        <b/>
        <sz val="11"/>
        <color rgb="FFFF0000"/>
        <rFont val="游ゴシック"/>
        <family val="3"/>
        <charset val="128"/>
        <scheme val="minor"/>
      </rPr>
      <t>赤字の場合支出の部</t>
    </r>
    <rPh sb="0" eb="5">
      <t>ソンシツケイサンショ</t>
    </rPh>
    <rPh sb="6" eb="8">
      <t>リエキ</t>
    </rPh>
    <rPh sb="9" eb="11">
      <t>モトイ</t>
    </rPh>
    <rPh sb="11" eb="12">
      <t>キン</t>
    </rPh>
    <rPh sb="13" eb="14">
      <t>フ</t>
    </rPh>
    <rPh sb="15" eb="16">
      <t>カ</t>
    </rPh>
    <rPh sb="19" eb="21">
      <t>アカジ</t>
    </rPh>
    <rPh sb="22" eb="24">
      <t>バアイ</t>
    </rPh>
    <rPh sb="24" eb="26">
      <t>シシュツ</t>
    </rPh>
    <rPh sb="27" eb="28">
      <t>ブ</t>
    </rPh>
    <phoneticPr fontId="1"/>
  </si>
  <si>
    <t>株式年度はよくわかっていませんが資本金と利益をエクセル計算で離すことができます</t>
    <rPh sb="0" eb="4">
      <t>カブシキネンド</t>
    </rPh>
    <rPh sb="16" eb="19">
      <t>シホンキン</t>
    </rPh>
    <rPh sb="20" eb="22">
      <t>リエキ</t>
    </rPh>
    <rPh sb="27" eb="29">
      <t>ケイサン</t>
    </rPh>
    <rPh sb="30" eb="31">
      <t>ハナ</t>
    </rPh>
    <phoneticPr fontId="1"/>
  </si>
  <si>
    <t>期末商品棚卸高</t>
    <rPh sb="0" eb="7">
      <t>キマツショウヒンタナオロシダカ</t>
    </rPh>
    <phoneticPr fontId="1"/>
  </si>
  <si>
    <t>赤字の時</t>
    <rPh sb="0" eb="2">
      <t>アカジ</t>
    </rPh>
    <rPh sb="3" eb="4">
      <t>トキ</t>
    </rPh>
    <phoneticPr fontId="1"/>
  </si>
  <si>
    <t>黒字の時</t>
    <rPh sb="0" eb="2">
      <t>クロジ</t>
    </rPh>
    <rPh sb="3" eb="4">
      <t>トキ</t>
    </rPh>
    <phoneticPr fontId="1"/>
  </si>
  <si>
    <r>
      <rPr>
        <b/>
        <sz val="11"/>
        <color rgb="FF0070C0"/>
        <rFont val="游ゴシック"/>
        <family val="3"/>
        <charset val="128"/>
        <scheme val="minor"/>
      </rPr>
      <t>,'建物','建物付属設備','構築物','機械装</t>
    </r>
    <r>
      <rPr>
        <b/>
        <sz val="11"/>
        <color theme="8" tint="-0.249977111117893"/>
        <rFont val="游ゴシック"/>
        <family val="3"/>
        <charset val="128"/>
        <scheme val="minor"/>
      </rPr>
      <t>置','車両運搬具','器</t>
    </r>
    <r>
      <rPr>
        <b/>
        <sz val="11"/>
        <color rgb="FF0070C0"/>
        <rFont val="游ゴシック"/>
        <family val="3"/>
        <charset val="128"/>
        <scheme val="minor"/>
      </rPr>
      <t>具備品','土地','特許権','借地権','商標権','ソフトウェア','その他') "</t>
    </r>
    <phoneticPr fontId="1"/>
  </si>
  <si>
    <t>B271225-01</t>
    <phoneticPr fontId="1"/>
  </si>
  <si>
    <t>B280125-01</t>
    <phoneticPr fontId="1"/>
  </si>
  <si>
    <t>期末の為12月分の給料決算整理の為未払費用（負債）振替処理</t>
    <rPh sb="0" eb="2">
      <t>キマツ</t>
    </rPh>
    <rPh sb="3" eb="4">
      <t>タメ</t>
    </rPh>
    <rPh sb="6" eb="8">
      <t>ガツブン</t>
    </rPh>
    <rPh sb="9" eb="11">
      <t>キュウリョウ</t>
    </rPh>
    <rPh sb="11" eb="13">
      <t>ケッサン</t>
    </rPh>
    <rPh sb="13" eb="15">
      <t>セイリ</t>
    </rPh>
    <rPh sb="16" eb="17">
      <t>タメ</t>
    </rPh>
    <rPh sb="17" eb="21">
      <t>ミバライヒヨウ</t>
    </rPh>
    <rPh sb="22" eb="24">
      <t>フサイ</t>
    </rPh>
    <rPh sb="25" eb="27">
      <t>フリカエ</t>
    </rPh>
    <rPh sb="27" eb="29">
      <t>ショリ</t>
    </rPh>
    <phoneticPr fontId="1"/>
  </si>
  <si>
    <t>期首前期の給料再振替処理</t>
    <rPh sb="0" eb="2">
      <t>キシュ</t>
    </rPh>
    <rPh sb="2" eb="4">
      <t>ゼンキ</t>
    </rPh>
    <rPh sb="5" eb="7">
      <t>キュウリョウ</t>
    </rPh>
    <rPh sb="7" eb="12">
      <t>サイフリカエショリ</t>
    </rPh>
    <phoneticPr fontId="1"/>
  </si>
  <si>
    <t>１２月分給料１月25日に100,000円支払う</t>
    <rPh sb="2" eb="4">
      <t>ガツブン</t>
    </rPh>
    <rPh sb="4" eb="6">
      <t>キュウリョウ</t>
    </rPh>
    <rPh sb="7" eb="8">
      <t>ガツ</t>
    </rPh>
    <rPh sb="10" eb="11">
      <t>ニチ</t>
    </rPh>
    <rPh sb="19" eb="20">
      <t>エン</t>
    </rPh>
    <rPh sb="20" eb="22">
      <t>シハラ</t>
    </rPh>
    <phoneticPr fontId="1"/>
  </si>
  <si>
    <t>未収収益</t>
    <rPh sb="0" eb="4">
      <t>ミシュウシュウエキ</t>
    </rPh>
    <phoneticPr fontId="1"/>
  </si>
  <si>
    <t>A280101-16</t>
    <phoneticPr fontId="1"/>
  </si>
  <si>
    <t>以上お疲れ様　　お金の見える化　想って作っています勘定科目仕訳の部から精算表作成</t>
    <rPh sb="0" eb="2">
      <t>イジョウ</t>
    </rPh>
    <rPh sb="3" eb="4">
      <t>ツカ</t>
    </rPh>
    <rPh sb="5" eb="6">
      <t>サマ</t>
    </rPh>
    <rPh sb="9" eb="10">
      <t>カネ</t>
    </rPh>
    <rPh sb="11" eb="12">
      <t>ミ</t>
    </rPh>
    <rPh sb="14" eb="15">
      <t>カ</t>
    </rPh>
    <rPh sb="16" eb="17">
      <t>オモ</t>
    </rPh>
    <rPh sb="19" eb="20">
      <t>ツク</t>
    </rPh>
    <rPh sb="25" eb="29">
      <t>カンジョウカモク</t>
    </rPh>
    <rPh sb="29" eb="31">
      <t>シワケ</t>
    </rPh>
    <rPh sb="32" eb="33">
      <t>ブ</t>
    </rPh>
    <rPh sb="35" eb="38">
      <t>セイサンヒョウ</t>
    </rPh>
    <rPh sb="38" eb="40">
      <t>サクセイ</t>
    </rPh>
    <phoneticPr fontId="1"/>
  </si>
  <si>
    <t>仕入消費税入力</t>
    <rPh sb="0" eb="2">
      <t>シイレ</t>
    </rPh>
    <rPh sb="2" eb="5">
      <t>ショウヒゼイ</t>
    </rPh>
    <rPh sb="5" eb="7">
      <t>ニュウリョク</t>
    </rPh>
    <phoneticPr fontId="1"/>
  </si>
  <si>
    <t>期中　商品を1,000円仕入消費税10％支払った</t>
    <rPh sb="0" eb="2">
      <t>キチュウ</t>
    </rPh>
    <rPh sb="3" eb="5">
      <t>ショウヒン</t>
    </rPh>
    <rPh sb="11" eb="12">
      <t>エン</t>
    </rPh>
    <rPh sb="12" eb="14">
      <t>シイレ</t>
    </rPh>
    <rPh sb="14" eb="17">
      <t>ショウヒゼイ</t>
    </rPh>
    <rPh sb="20" eb="22">
      <t>シハラ</t>
    </rPh>
    <phoneticPr fontId="1"/>
  </si>
  <si>
    <t>売上消費税入力</t>
    <rPh sb="0" eb="2">
      <t>ウリアゲ</t>
    </rPh>
    <rPh sb="2" eb="5">
      <t>ショウヒゼイ</t>
    </rPh>
    <rPh sb="5" eb="7">
      <t>ニュウリョク</t>
    </rPh>
    <phoneticPr fontId="1"/>
  </si>
  <si>
    <t>決算時に翌期に納付消費税額を算定した</t>
    <rPh sb="0" eb="3">
      <t>ケッサンジ</t>
    </rPh>
    <rPh sb="4" eb="6">
      <t>ヨクキ</t>
    </rPh>
    <rPh sb="7" eb="9">
      <t>ノウフ</t>
    </rPh>
    <rPh sb="9" eb="12">
      <t>ショウヒゼイ</t>
    </rPh>
    <rPh sb="12" eb="13">
      <t>ガク</t>
    </rPh>
    <rPh sb="14" eb="16">
      <t>サンテイ</t>
    </rPh>
    <phoneticPr fontId="1"/>
  </si>
  <si>
    <t>期中　商品を2,000円売上消費税10％を受け取った</t>
    <rPh sb="0" eb="2">
      <t>キチュウ</t>
    </rPh>
    <rPh sb="3" eb="5">
      <t>ショウヒン</t>
    </rPh>
    <rPh sb="11" eb="12">
      <t>エン</t>
    </rPh>
    <rPh sb="12" eb="14">
      <t>ウリアゲ</t>
    </rPh>
    <rPh sb="14" eb="17">
      <t>ショウヒゼイ</t>
    </rPh>
    <rPh sb="21" eb="22">
      <t>ウ</t>
    </rPh>
    <rPh sb="23" eb="24">
      <t>ト</t>
    </rPh>
    <phoneticPr fontId="1"/>
  </si>
  <si>
    <t>期中に未払消費税等100円を納付した</t>
    <rPh sb="0" eb="2">
      <t>キチュウ</t>
    </rPh>
    <rPh sb="3" eb="9">
      <t>ミバライショウヒゼイトウ</t>
    </rPh>
    <rPh sb="12" eb="13">
      <t>エン</t>
    </rPh>
    <rPh sb="14" eb="16">
      <t>ノウフ</t>
    </rPh>
    <phoneticPr fontId="1"/>
  </si>
  <si>
    <t>未払消費税等</t>
    <rPh sb="0" eb="6">
      <t>ミバライショウヒゼイトウ</t>
    </rPh>
    <phoneticPr fontId="1"/>
  </si>
  <si>
    <t>消費税等</t>
    <rPh sb="0" eb="4">
      <t>ショウヒゼイトウ</t>
    </rPh>
    <phoneticPr fontId="1"/>
  </si>
  <si>
    <t>短期貸付金</t>
    <rPh sb="0" eb="5">
      <t>タンキカシツケキン</t>
    </rPh>
    <phoneticPr fontId="1"/>
  </si>
  <si>
    <t>B270801-01</t>
    <phoneticPr fontId="1"/>
  </si>
  <si>
    <t>8月に取引先に現金10,000円を貸付けた　毎月200円の利息が発生</t>
    <rPh sb="1" eb="2">
      <t>ガツ</t>
    </rPh>
    <rPh sb="3" eb="6">
      <t>トリヒキサキ</t>
    </rPh>
    <rPh sb="7" eb="9">
      <t>ゲンキン</t>
    </rPh>
    <rPh sb="15" eb="16">
      <t>エン</t>
    </rPh>
    <rPh sb="17" eb="18">
      <t>カ</t>
    </rPh>
    <rPh sb="18" eb="19">
      <t>ツ</t>
    </rPh>
    <rPh sb="22" eb="24">
      <t>マイツキ</t>
    </rPh>
    <rPh sb="27" eb="28">
      <t>エン</t>
    </rPh>
    <rPh sb="29" eb="31">
      <t>リソク</t>
    </rPh>
    <rPh sb="32" eb="34">
      <t>ハッセイ</t>
    </rPh>
    <phoneticPr fontId="1"/>
  </si>
  <si>
    <t>翌年8月に利息と共に元本を受領することにした</t>
    <rPh sb="0" eb="2">
      <t>ヨクトシ</t>
    </rPh>
    <rPh sb="3" eb="4">
      <t>ガツ</t>
    </rPh>
    <rPh sb="5" eb="7">
      <t>リソク</t>
    </rPh>
    <rPh sb="8" eb="9">
      <t>トモ</t>
    </rPh>
    <rPh sb="10" eb="12">
      <t>ガンポン</t>
    </rPh>
    <rPh sb="13" eb="15">
      <t>ジュリョウ</t>
    </rPh>
    <phoneticPr fontId="1"/>
  </si>
  <si>
    <t>A271231-17</t>
    <phoneticPr fontId="1"/>
  </si>
  <si>
    <t>期末決算整理仕訳</t>
    <rPh sb="0" eb="2">
      <t>キマツ</t>
    </rPh>
    <rPh sb="2" eb="8">
      <t>ケッサンセイリシワケ</t>
    </rPh>
    <phoneticPr fontId="1"/>
  </si>
  <si>
    <t>当期8～12月　5カ月分利息があるため収益を計上する必要   200×5=1,000</t>
    <rPh sb="0" eb="2">
      <t>トウキ</t>
    </rPh>
    <rPh sb="6" eb="7">
      <t>ガツ</t>
    </rPh>
    <rPh sb="10" eb="12">
      <t>ゲツブン</t>
    </rPh>
    <rPh sb="12" eb="14">
      <t>リソク</t>
    </rPh>
    <rPh sb="19" eb="21">
      <t>シュウエキ</t>
    </rPh>
    <rPh sb="22" eb="24">
      <t>ケイジョウ</t>
    </rPh>
    <rPh sb="26" eb="28">
      <t>ヒツヨウ</t>
    </rPh>
    <phoneticPr fontId="1"/>
  </si>
  <si>
    <t>期首1月1日　振替処理</t>
    <rPh sb="0" eb="2">
      <t>キシュ</t>
    </rPh>
    <rPh sb="3" eb="4">
      <t>ガツ</t>
    </rPh>
    <rPh sb="5" eb="6">
      <t>ニチ</t>
    </rPh>
    <rPh sb="7" eb="11">
      <t>フリカエショリ</t>
    </rPh>
    <phoneticPr fontId="1"/>
  </si>
  <si>
    <t>A280815-50</t>
    <phoneticPr fontId="1"/>
  </si>
  <si>
    <t>8月に貸付金10,000円利息と共に受領した</t>
    <rPh sb="1" eb="2">
      <t>ガツ</t>
    </rPh>
    <rPh sb="3" eb="6">
      <t>カシツケキン</t>
    </rPh>
    <rPh sb="12" eb="13">
      <t>エン</t>
    </rPh>
    <rPh sb="13" eb="15">
      <t>リソク</t>
    </rPh>
    <rPh sb="16" eb="17">
      <t>トモ</t>
    </rPh>
    <rPh sb="18" eb="20">
      <t>ジュリョウ</t>
    </rPh>
    <phoneticPr fontId="1"/>
  </si>
  <si>
    <t>A280815-01</t>
    <phoneticPr fontId="1"/>
  </si>
  <si>
    <t>B271230-01</t>
    <phoneticPr fontId="1"/>
  </si>
  <si>
    <t>未払費用（給料・支払利息・家賃）</t>
    <phoneticPr fontId="1"/>
  </si>
  <si>
    <t>A271230-01</t>
    <phoneticPr fontId="1"/>
  </si>
  <si>
    <t>B280101-60</t>
    <phoneticPr fontId="1"/>
  </si>
  <si>
    <t>償却債権取立益</t>
    <rPh sb="0" eb="4">
      <t>ショウキャクサイケン</t>
    </rPh>
    <rPh sb="4" eb="6">
      <t>トリタテ</t>
    </rPh>
    <rPh sb="6" eb="7">
      <t>エキ</t>
    </rPh>
    <phoneticPr fontId="1"/>
  </si>
  <si>
    <t>前期に貸倒損失として処理した売掛金を現金で回収した時</t>
    <rPh sb="0" eb="2">
      <t>ゼンキ</t>
    </rPh>
    <rPh sb="3" eb="7">
      <t>カシダオレソンシツ</t>
    </rPh>
    <rPh sb="10" eb="12">
      <t>ショリ</t>
    </rPh>
    <rPh sb="14" eb="17">
      <t>ウリカケキン</t>
    </rPh>
    <rPh sb="18" eb="20">
      <t>ゲンキン</t>
    </rPh>
    <rPh sb="21" eb="23">
      <t>カイシュウ</t>
    </rPh>
    <rPh sb="25" eb="26">
      <t>トキ</t>
    </rPh>
    <phoneticPr fontId="1"/>
  </si>
  <si>
    <t>支出の部</t>
    <phoneticPr fontId="1"/>
  </si>
  <si>
    <t>償却債権取立益</t>
    <rPh sb="0" eb="4">
      <t>ショウキャクサイケン</t>
    </rPh>
    <rPh sb="4" eb="7">
      <t>トリタテエキ</t>
    </rPh>
    <phoneticPr fontId="1"/>
  </si>
  <si>
    <t>出力されません取引なかったことにして下さい</t>
    <rPh sb="0" eb="2">
      <t>シュツリョク</t>
    </rPh>
    <rPh sb="7" eb="9">
      <t>トリヒキ</t>
    </rPh>
    <rPh sb="18" eb="19">
      <t>クダ</t>
    </rPh>
    <phoneticPr fontId="1"/>
  </si>
  <si>
    <t>納入終了日削除で対応してください</t>
    <phoneticPr fontId="1"/>
  </si>
  <si>
    <t>償却債権取立益</t>
    <rPh sb="0" eb="7">
      <t>ショウキャクサイケントリタテエキ</t>
    </rPh>
    <phoneticPr fontId="1"/>
  </si>
  <si>
    <t>逆仕分け</t>
    <phoneticPr fontId="1"/>
  </si>
  <si>
    <t>貸倒引当金資産の部ですが負債として扱っています</t>
  </si>
  <si>
    <t>貸倒引当金設定金額が損失額以下の時</t>
    <rPh sb="0" eb="5">
      <t>カシダオレヒキアテキン</t>
    </rPh>
    <rPh sb="5" eb="7">
      <t>セッテイ</t>
    </rPh>
    <rPh sb="7" eb="9">
      <t>キンガク</t>
    </rPh>
    <rPh sb="10" eb="12">
      <t>ソンシツ</t>
    </rPh>
    <rPh sb="12" eb="13">
      <t>ガク</t>
    </rPh>
    <rPh sb="13" eb="15">
      <t>イカ</t>
    </rPh>
    <rPh sb="16" eb="17">
      <t>トキ</t>
    </rPh>
    <phoneticPr fontId="1"/>
  </si>
  <si>
    <t>貸倒損失で処理します</t>
    <rPh sb="0" eb="2">
      <t>カシダオレ</t>
    </rPh>
    <rPh sb="2" eb="4">
      <t>ソンシツ</t>
    </rPh>
    <rPh sb="5" eb="7">
      <t>ショリ</t>
    </rPh>
    <phoneticPr fontId="1"/>
  </si>
  <si>
    <t>資産の控除項目として負債に記しています</t>
    <rPh sb="0" eb="2">
      <t>シサン</t>
    </rPh>
    <rPh sb="3" eb="5">
      <t>コウジョ</t>
    </rPh>
    <rPh sb="5" eb="7">
      <t>コウモク</t>
    </rPh>
    <rPh sb="10" eb="12">
      <t>フサイ</t>
    </rPh>
    <rPh sb="13" eb="14">
      <t>キ</t>
    </rPh>
    <phoneticPr fontId="1"/>
  </si>
  <si>
    <t>2仕入','期首商品棚卸高','期末商品棚卸高','販売費','購買費生産・加工費','運送費','役員報酬','給料','福利厚生費','退職金','退職金共済掛金','退職給付費用','役員退職金','教育研究費','研究開発費','新聞図書費'</t>
    <rPh sb="1" eb="3">
      <t>シイレ</t>
    </rPh>
    <rPh sb="6" eb="8">
      <t>キシュ</t>
    </rPh>
    <rPh sb="8" eb="10">
      <t>ショウヒン</t>
    </rPh>
    <rPh sb="10" eb="11">
      <t>タナ</t>
    </rPh>
    <rPh sb="11" eb="12">
      <t>オロ</t>
    </rPh>
    <rPh sb="12" eb="13">
      <t>ダカ</t>
    </rPh>
    <rPh sb="16" eb="23">
      <t>キマツショウヒンタナオロシダカ</t>
    </rPh>
    <rPh sb="26" eb="29">
      <t>ハンバイヒ</t>
    </rPh>
    <rPh sb="32" eb="35">
      <t>コウバイヒ</t>
    </rPh>
    <rPh sb="35" eb="37">
      <t>セイサン</t>
    </rPh>
    <rPh sb="38" eb="41">
      <t>カコウヒ</t>
    </rPh>
    <rPh sb="44" eb="47">
      <t>ウンソウヒ</t>
    </rPh>
    <rPh sb="50" eb="52">
      <t>ヤクイン</t>
    </rPh>
    <rPh sb="52" eb="54">
      <t>ホウシュウ</t>
    </rPh>
    <rPh sb="57" eb="59">
      <t>キュウリョウ</t>
    </rPh>
    <rPh sb="62" eb="67">
      <t>フクリコウセイヒ</t>
    </rPh>
    <rPh sb="70" eb="73">
      <t>タイショクキン</t>
    </rPh>
    <rPh sb="76" eb="79">
      <t>タイショクキン</t>
    </rPh>
    <rPh sb="79" eb="83">
      <t>キョウサイカケキン</t>
    </rPh>
    <rPh sb="86" eb="88">
      <t>タイショク</t>
    </rPh>
    <rPh sb="88" eb="92">
      <t>キュウフヒヨウ</t>
    </rPh>
    <rPh sb="95" eb="97">
      <t>ヤクイン</t>
    </rPh>
    <rPh sb="97" eb="100">
      <t>タイショクキン</t>
    </rPh>
    <rPh sb="103" eb="108">
      <t>キョウイクケンキュウヒ</t>
    </rPh>
    <rPh sb="111" eb="116">
      <t>ケンキュウカイハツヒ</t>
    </rPh>
    <rPh sb="119" eb="124">
      <t>シンブントショヒ</t>
    </rPh>
    <phoneticPr fontId="1"/>
  </si>
  <si>
    <r>
      <rPr>
        <b/>
        <sz val="11"/>
        <color theme="8" tint="-0.249977111117893"/>
        <rFont val="游ゴシック"/>
        <family val="3"/>
        <charset val="128"/>
        <scheme val="minor"/>
      </rPr>
      <t>資本金','元入金','利益剰余金','繰越利益剰余金','</t>
    </r>
    <r>
      <rPr>
        <sz val="11"/>
        <color rgb="FFFF0000"/>
        <rFont val="游ゴシック"/>
        <family val="3"/>
        <charset val="128"/>
        <scheme val="minor"/>
      </rPr>
      <t>その他有価証券評価差額金','新株予約権','繰越'</t>
    </r>
    <rPh sb="53" eb="55">
      <t>クリコシ</t>
    </rPh>
    <phoneticPr fontId="1"/>
  </si>
  <si>
    <r>
      <t>,'旅費交通費通信費','会議費','消耗品費','事務用品費','印刷費','器具備品費','広告宣伝費','荷造運賃','水道光熱費','外注費','接待交際費','修繕費','車両費','租税公課'.'損害保険料','地代家賃','減価償却費','雑費',</t>
    </r>
    <r>
      <rPr>
        <b/>
        <sz val="11"/>
        <color rgb="FFFF0000"/>
        <rFont val="游ゴシック"/>
        <family val="3"/>
        <charset val="128"/>
        <scheme val="minor"/>
      </rPr>
      <t>'貸倒損失','支払手数料'</t>
    </r>
    <rPh sb="2" eb="7">
      <t>リョヒコウツウヒ</t>
    </rPh>
    <rPh sb="7" eb="8">
      <t>ツウ</t>
    </rPh>
    <rPh sb="8" eb="9">
      <t>シン</t>
    </rPh>
    <rPh sb="9" eb="10">
      <t>ヒ</t>
    </rPh>
    <rPh sb="13" eb="16">
      <t>カイギヒ</t>
    </rPh>
    <rPh sb="19" eb="21">
      <t>ショウモウ</t>
    </rPh>
    <rPh sb="21" eb="22">
      <t>ヒン</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</si>
  <si>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旅費交通費通信費','会議費','消品耗費','事務用品費','印刷費','器具備品費','広告宣伝費','荷造運賃','水道光熱費','外注費','接待交際費','修繕費','車両費','租税公課'.'損害保険料','地代家賃','減価償却費','雑費','貸倒損失','支払手数料'</t>
    <rPh sb="2" eb="7">
      <t>リョヒコウツウヒ</t>
    </rPh>
    <rPh sb="7" eb="8">
      <t>ツウ</t>
    </rPh>
    <rPh sb="8" eb="9">
      <t>シン</t>
    </rPh>
    <rPh sb="9" eb="10">
      <t>ヒ</t>
    </rPh>
    <rPh sb="13" eb="16">
      <t>カイギヒ</t>
    </rPh>
    <rPh sb="22" eb="23">
      <t>ヒ</t>
    </rPh>
    <rPh sb="26" eb="31">
      <t>ジムヨウヒンヒ</t>
    </rPh>
    <rPh sb="34" eb="37">
      <t>インサツヒ</t>
    </rPh>
    <rPh sb="40" eb="44">
      <t>キグビヒン</t>
    </rPh>
    <rPh sb="44" eb="45">
      <t>ヒ</t>
    </rPh>
    <rPh sb="48" eb="53">
      <t>コウコクセンデンヒ</t>
    </rPh>
    <rPh sb="56" eb="60">
      <t>ニヅクリウンチン</t>
    </rPh>
    <rPh sb="63" eb="68">
      <t>スイドウコウネツヒ</t>
    </rPh>
    <rPh sb="71" eb="74">
      <t>ガイチュウヒ</t>
    </rPh>
    <rPh sb="77" eb="82">
      <t>セッタイコウサイヒ</t>
    </rPh>
    <rPh sb="85" eb="88">
      <t>シュウゼンヒ</t>
    </rPh>
    <rPh sb="91" eb="94">
      <t>シャリョウヒ</t>
    </rPh>
    <rPh sb="97" eb="101">
      <t>ソゼイコウカ</t>
    </rPh>
    <rPh sb="104" eb="109">
      <t>ソンガイホケンリョウ</t>
    </rPh>
    <rPh sb="112" eb="116">
      <t>チダイヤチン</t>
    </rPh>
    <rPh sb="119" eb="124">
      <t>ゲンカショウキャクヒ</t>
    </rPh>
    <rPh sb="127" eb="129">
      <t>ザッピ</t>
    </rPh>
    <rPh sb="132" eb="136">
      <t>カシダオレソンシツ</t>
    </rPh>
    <rPh sb="139" eb="144">
      <t>シハライテスウリョウ</t>
    </rPh>
    <phoneticPr fontId="1"/>
  </si>
  <si>
    <t>前年度繰越金（負債）</t>
    <phoneticPr fontId="1"/>
  </si>
  <si>
    <t>繰越利益入力分　</t>
    <rPh sb="0" eb="2">
      <t>クリコシ</t>
    </rPh>
    <rPh sb="2" eb="4">
      <t>リエキ</t>
    </rPh>
    <rPh sb="4" eb="7">
      <t>ニュウリョクブン</t>
    </rPh>
    <phoneticPr fontId="1"/>
  </si>
  <si>
    <r>
      <rPr>
        <b/>
        <sz val="11"/>
        <color theme="8" tint="-0.249977111117893"/>
        <rFont val="游ゴシック"/>
        <family val="3"/>
        <charset val="128"/>
        <scheme val="minor"/>
      </rPr>
      <t>現金', '普通預金','当座預金','定期預金','定期積金','受取手形','売掛金','商品・製品','貯蔵品','前受金','前払費用','未収入金','立替金','未収収益','短期貸付金','仮払金',</t>
    </r>
    <r>
      <rPr>
        <b/>
        <sz val="11"/>
        <color rgb="FFFF0000"/>
        <rFont val="游ゴシック"/>
        <family val="3"/>
        <charset val="128"/>
        <scheme val="minor"/>
      </rPr>
      <t>'仮払消費税'</t>
    </r>
    <r>
      <rPr>
        <b/>
        <sz val="11"/>
        <color theme="8" tint="-0.249977111117893"/>
        <rFont val="游ゴシック"/>
        <family val="3"/>
        <charset val="128"/>
        <scheme val="minor"/>
      </rPr>
      <t>,'事業主貸',</t>
    </r>
    <r>
      <rPr>
        <b/>
        <sz val="11"/>
        <color rgb="FFFF0000"/>
        <rFont val="游ゴシック"/>
        <family val="3"/>
        <charset val="128"/>
        <scheme val="minor"/>
      </rPr>
      <t>'貸倒引当金</t>
    </r>
    <r>
      <rPr>
        <b/>
        <sz val="11"/>
        <color theme="8" tint="-0.249977111117893"/>
        <rFont val="游ゴシック"/>
        <family val="3"/>
        <charset val="128"/>
        <scheme val="minor"/>
      </rPr>
      <t>'</t>
    </r>
    <rPh sb="61" eb="64">
      <t>マエウケキン</t>
    </rPh>
    <rPh sb="87" eb="91">
      <t>ミシュウシュウエキ</t>
    </rPh>
    <rPh sb="94" eb="99">
      <t>タンキカシツケキン</t>
    </rPh>
    <rPh sb="123" eb="128">
      <t>カシダオレヒキアテキン</t>
    </rPh>
    <phoneticPr fontId="1"/>
  </si>
  <si>
    <t>商品4300円を販売する前に普通預金で1000円受け取った</t>
    <rPh sb="0" eb="2">
      <t>ショウヒン</t>
    </rPh>
    <rPh sb="6" eb="7">
      <t>エン</t>
    </rPh>
    <rPh sb="8" eb="10">
      <t>ハンバイ</t>
    </rPh>
    <rPh sb="12" eb="13">
      <t>マエ</t>
    </rPh>
    <rPh sb="14" eb="18">
      <t>フツウヨキン</t>
    </rPh>
    <rPh sb="23" eb="24">
      <t>エン</t>
    </rPh>
    <rPh sb="24" eb="25">
      <t>ウ</t>
    </rPh>
    <rPh sb="26" eb="27">
      <t>ト</t>
    </rPh>
    <phoneticPr fontId="1"/>
  </si>
  <si>
    <t>A260807-02</t>
    <phoneticPr fontId="1"/>
  </si>
  <si>
    <t>貯蔵品は出力累計にしています</t>
    <rPh sb="0" eb="3">
      <t>チョゾウヒン</t>
    </rPh>
    <rPh sb="4" eb="6">
      <t>シュツリョク</t>
    </rPh>
    <rPh sb="6" eb="8">
      <t>ルイケイ</t>
    </rPh>
    <phoneticPr fontId="1"/>
  </si>
  <si>
    <t>租税公課を貯蔵品に振り替えておいて</t>
    <rPh sb="0" eb="4">
      <t>ソゼイコウカ</t>
    </rPh>
    <rPh sb="5" eb="8">
      <t>チョゾウヒン</t>
    </rPh>
    <rPh sb="9" eb="10">
      <t>フ</t>
    </rPh>
    <rPh sb="11" eb="12">
      <t>カ</t>
    </rPh>
    <phoneticPr fontId="1"/>
  </si>
  <si>
    <t>翌年消耗品で貯蔵品を使うと貯蔵品は減少します</t>
    <rPh sb="0" eb="2">
      <t>ヨクトシ</t>
    </rPh>
    <rPh sb="2" eb="5">
      <t>ショウモウヒン</t>
    </rPh>
    <rPh sb="6" eb="9">
      <t>チョゾウヒン</t>
    </rPh>
    <rPh sb="10" eb="11">
      <t>ツカ</t>
    </rPh>
    <rPh sb="13" eb="16">
      <t>チョゾウヒン</t>
    </rPh>
    <rPh sb="17" eb="19">
      <t>ゲンショウ</t>
    </rPh>
    <phoneticPr fontId="1"/>
  </si>
  <si>
    <t>期末の振替処理</t>
    <rPh sb="0" eb="2">
      <t>キマツ</t>
    </rPh>
    <rPh sb="3" eb="5">
      <t>フリカエ</t>
    </rPh>
    <rPh sb="5" eb="7">
      <t>ショリ</t>
    </rPh>
    <phoneticPr fontId="1"/>
  </si>
  <si>
    <t>支払手形</t>
  </si>
  <si>
    <t>前受収益</t>
    <rPh sb="0" eb="2">
      <t>マエウケ</t>
    </rPh>
    <rPh sb="2" eb="4">
      <t>シュウエキ</t>
    </rPh>
    <phoneticPr fontId="1"/>
  </si>
  <si>
    <t>A270901-01</t>
    <phoneticPr fontId="1"/>
  </si>
  <si>
    <t>受取家賃</t>
    <rPh sb="0" eb="4">
      <t>ウケトリヤチン</t>
    </rPh>
    <phoneticPr fontId="1"/>
  </si>
  <si>
    <r>
      <rPr>
        <b/>
        <sz val="11"/>
        <color rgb="FFFF0000"/>
        <rFont val="游ゴシック"/>
        <family val="3"/>
        <charset val="128"/>
        <scheme val="minor"/>
      </rPr>
      <t>期末</t>
    </r>
    <r>
      <rPr>
        <sz val="11"/>
        <color theme="1"/>
        <rFont val="游ゴシック"/>
        <family val="2"/>
        <charset val="128"/>
        <scheme val="minor"/>
      </rPr>
      <t>になった時当期でない受取家賃をを振り替えます</t>
    </r>
    <rPh sb="0" eb="2">
      <t>キマツ</t>
    </rPh>
    <rPh sb="12" eb="14">
      <t>ウケトリ</t>
    </rPh>
    <rPh sb="14" eb="16">
      <t>ヤチン</t>
    </rPh>
    <phoneticPr fontId="1"/>
  </si>
  <si>
    <t>B271230-40</t>
    <phoneticPr fontId="1"/>
  </si>
  <si>
    <t>駐車場代金翌期分を9ヶ月分前受収益117,000円を振り替え処理</t>
    <rPh sb="13" eb="17">
      <t>マエウケシュウエキ</t>
    </rPh>
    <rPh sb="26" eb="27">
      <t>フ</t>
    </rPh>
    <rPh sb="28" eb="29">
      <t>カ</t>
    </rPh>
    <rPh sb="30" eb="32">
      <t>ショリ</t>
    </rPh>
    <phoneticPr fontId="1"/>
  </si>
  <si>
    <t>前受収益</t>
    <rPh sb="0" eb="4">
      <t>マエウケシュウエキ</t>
    </rPh>
    <phoneticPr fontId="1"/>
  </si>
  <si>
    <t>受取家賃（収益）</t>
    <rPh sb="0" eb="4">
      <t>ウケトリヤチン</t>
    </rPh>
    <rPh sb="5" eb="7">
      <t>シュウエキ</t>
    </rPh>
    <phoneticPr fontId="1"/>
  </si>
  <si>
    <t>A280101-20</t>
    <phoneticPr fontId="1"/>
  </si>
  <si>
    <t>期首を迎え、前期決算時に計上した前受収益を再振替仕訳</t>
    <rPh sb="16" eb="20">
      <t>マエウケシュウエキ</t>
    </rPh>
    <phoneticPr fontId="1"/>
  </si>
  <si>
    <r>
      <rPr>
        <sz val="11"/>
        <color theme="4"/>
        <rFont val="游ゴシック"/>
        <family val="3"/>
        <charset val="128"/>
        <scheme val="minor"/>
      </rPr>
      <t>1売上','雑収入','受取利息','受取家賃','固定資産売却益',</t>
    </r>
    <r>
      <rPr>
        <sz val="11"/>
        <color rgb="FFFF0000"/>
        <rFont val="游ゴシック"/>
        <family val="3"/>
        <charset val="128"/>
        <scheme val="minor"/>
      </rPr>
      <t>'補助金収入','前年度繰越金(収入),'償却債権取立益'</t>
    </r>
    <r>
      <rPr>
        <sz val="11"/>
        <color theme="4"/>
        <rFont val="游ゴシック"/>
        <family val="3"/>
        <charset val="128"/>
        <scheme val="minor"/>
      </rPr>
      <t>)'</t>
    </r>
    <rPh sb="1" eb="3">
      <t>ウリアゲ</t>
    </rPh>
    <rPh sb="2" eb="3">
      <t>ウエ</t>
    </rPh>
    <rPh sb="12" eb="14">
      <t>ウケトリ</t>
    </rPh>
    <rPh sb="19" eb="23">
      <t>ウケトリヤチン</t>
    </rPh>
    <rPh sb="26" eb="28">
      <t>コテイ</t>
    </rPh>
    <rPh sb="27" eb="29">
      <t>シサン</t>
    </rPh>
    <rPh sb="36" eb="39">
      <t>ホジョキン</t>
    </rPh>
    <rPh sb="44" eb="47">
      <t>ゼンネンド</t>
    </rPh>
    <rPh sb="47" eb="49">
      <t>クリコシ</t>
    </rPh>
    <rPh sb="49" eb="50">
      <t>キン</t>
    </rPh>
    <rPh sb="50" eb="52">
      <t>シュウニュウ</t>
    </rPh>
    <rPh sb="56" eb="63">
      <t>ショウキャクサイケントリタテエキ</t>
    </rPh>
    <phoneticPr fontId="1"/>
  </si>
  <si>
    <r>
      <t>支払手形',</t>
    </r>
    <r>
      <rPr>
        <b/>
        <sz val="11"/>
        <color theme="1"/>
        <rFont val="游ゴシック"/>
        <family val="3"/>
        <charset val="128"/>
        <scheme val="minor"/>
      </rPr>
      <t xml:space="preserve"> '買掛金','未払金','未払費用','前受金','預り金','仮受金','前受収益'</t>
    </r>
    <r>
      <rPr>
        <b/>
        <sz val="11"/>
        <color rgb="FFFF0000"/>
        <rFont val="游ゴシック"/>
        <family val="3"/>
        <charset val="128"/>
        <scheme val="minor"/>
      </rPr>
      <t>,'未払消費税等','未払い法人税等',</t>
    </r>
    <r>
      <rPr>
        <b/>
        <sz val="11"/>
        <color theme="1"/>
        <rFont val="游ゴシック"/>
        <family val="3"/>
        <charset val="128"/>
        <scheme val="minor"/>
      </rPr>
      <t>'短期借入金','事業主借'</t>
    </r>
    <r>
      <rPr>
        <b/>
        <sz val="11"/>
        <color rgb="FFFF0000"/>
        <rFont val="游ゴシック"/>
        <family val="3"/>
        <charset val="128"/>
        <scheme val="minor"/>
      </rPr>
      <t>,'前年度繰越金（負債)'</t>
    </r>
    <rPh sb="45" eb="49">
      <t>マエウケシュウエキ</t>
    </rPh>
    <phoneticPr fontId="1"/>
  </si>
  <si>
    <t xml:space="preserve">未収収益(資産)　　前払費用(資産)　　前受収益(負債) 　　未払費用(負債)  </t>
    <rPh sb="0" eb="4">
      <t>ミシュウシュウエキ</t>
    </rPh>
    <rPh sb="5" eb="7">
      <t>シサン</t>
    </rPh>
    <rPh sb="10" eb="14">
      <t>マエバライヒヨウ</t>
    </rPh>
    <rPh sb="15" eb="17">
      <t>シサン</t>
    </rPh>
    <rPh sb="20" eb="24">
      <t>マエウケシュウエキ</t>
    </rPh>
    <rPh sb="25" eb="27">
      <t>フサイ</t>
    </rPh>
    <rPh sb="31" eb="35">
      <t>ミバライヒヨウ</t>
    </rPh>
    <rPh sb="36" eb="38">
      <t>フサイ</t>
    </rPh>
    <phoneticPr fontId="1"/>
  </si>
  <si>
    <r>
      <rPr>
        <b/>
        <sz val="11"/>
        <color theme="1"/>
        <rFont val="游ゴシック"/>
        <family val="3"/>
        <charset val="128"/>
        <scheme val="minor"/>
      </rPr>
      <t>経過勘定　</t>
    </r>
    <r>
      <rPr>
        <sz val="11"/>
        <color theme="1"/>
        <rFont val="游ゴシック"/>
        <family val="2"/>
        <charset val="128"/>
        <scheme val="minor"/>
      </rPr>
      <t>　決算前　期末振替処理　　　期首再振替処理</t>
    </r>
    <rPh sb="0" eb="4">
      <t>ケイカカンジョウ</t>
    </rPh>
    <rPh sb="6" eb="9">
      <t>ケッサンマエ</t>
    </rPh>
    <rPh sb="10" eb="12">
      <t>キマツ</t>
    </rPh>
    <rPh sb="12" eb="16">
      <t>フリカエショリ</t>
    </rPh>
    <rPh sb="19" eb="21">
      <t>キシュ</t>
    </rPh>
    <rPh sb="21" eb="26">
      <t>サイフリカエショリ</t>
    </rPh>
    <phoneticPr fontId="1"/>
  </si>
  <si>
    <t>損失計算書の利益を元入金に振り替え　　黒字の場合収入の部3,200</t>
    <rPh sb="0" eb="2">
      <t>ソンシツ</t>
    </rPh>
    <rPh sb="2" eb="5">
      <t>ケイサンショ</t>
    </rPh>
    <rPh sb="6" eb="8">
      <t>リエキ</t>
    </rPh>
    <rPh sb="9" eb="10">
      <t>モト</t>
    </rPh>
    <rPh sb="10" eb="12">
      <t>ニュウキン</t>
    </rPh>
    <rPh sb="13" eb="14">
      <t>フ</t>
    </rPh>
    <rPh sb="15" eb="16">
      <t>カ</t>
    </rPh>
    <rPh sb="19" eb="21">
      <t>クロジ</t>
    </rPh>
    <rPh sb="22" eb="24">
      <t>バアイ</t>
    </rPh>
    <rPh sb="24" eb="26">
      <t>シュウニュウ</t>
    </rPh>
    <rPh sb="27" eb="28">
      <t>ブ</t>
    </rPh>
    <phoneticPr fontId="1"/>
  </si>
  <si>
    <t>印紙代　切手類</t>
    <phoneticPr fontId="1"/>
  </si>
  <si>
    <t>事業主借　期末元入金振替で0円になる</t>
    <phoneticPr fontId="1"/>
  </si>
  <si>
    <t>経過勘定</t>
    <rPh sb="0" eb="4">
      <t>ケイカカンジョウ</t>
    </rPh>
    <phoneticPr fontId="1"/>
  </si>
  <si>
    <t>利息は１カ月100円</t>
    <rPh sb="0" eb="2">
      <t>リソク</t>
    </rPh>
    <rPh sb="5" eb="6">
      <t>ゲツ</t>
    </rPh>
    <rPh sb="9" eb="10">
      <t>エン</t>
    </rPh>
    <phoneticPr fontId="1"/>
  </si>
  <si>
    <t>銀行から10月現金を10,000借り入れた</t>
    <rPh sb="0" eb="2">
      <t>ギンコウ</t>
    </rPh>
    <rPh sb="6" eb="7">
      <t>ガツ</t>
    </rPh>
    <rPh sb="7" eb="9">
      <t>ゲンキン</t>
    </rPh>
    <rPh sb="16" eb="17">
      <t>カ</t>
    </rPh>
    <rPh sb="18" eb="19">
      <t>イ</t>
    </rPh>
    <phoneticPr fontId="1"/>
  </si>
  <si>
    <t>返済日である10月31日に1年分である利息1,200と共に元本を返済することにした</t>
    <rPh sb="0" eb="3">
      <t>ヘンサイビ</t>
    </rPh>
    <rPh sb="8" eb="9">
      <t>ガツ</t>
    </rPh>
    <rPh sb="11" eb="12">
      <t>ニチ</t>
    </rPh>
    <rPh sb="14" eb="16">
      <t>ネンブン</t>
    </rPh>
    <rPh sb="19" eb="21">
      <t>リソク</t>
    </rPh>
    <rPh sb="27" eb="28">
      <t>トモ</t>
    </rPh>
    <rPh sb="29" eb="31">
      <t>ガンポン</t>
    </rPh>
    <rPh sb="32" eb="34">
      <t>ヘンサイ</t>
    </rPh>
    <phoneticPr fontId="1"/>
  </si>
  <si>
    <t>期末決算整理前利息3カ月分300円を未払費用として計上する</t>
    <rPh sb="0" eb="2">
      <t>キマツ</t>
    </rPh>
    <rPh sb="2" eb="7">
      <t>ケッサンセイリマエ</t>
    </rPh>
    <rPh sb="7" eb="9">
      <t>リソク</t>
    </rPh>
    <rPh sb="11" eb="13">
      <t>ゲツブン</t>
    </rPh>
    <rPh sb="16" eb="17">
      <t>エン</t>
    </rPh>
    <rPh sb="18" eb="22">
      <t>ミバライヒヨウ</t>
    </rPh>
    <rPh sb="25" eb="27">
      <t>ケイジョウ</t>
    </rPh>
    <phoneticPr fontId="1"/>
  </si>
  <si>
    <t>期首再振替処理</t>
    <rPh sb="0" eb="2">
      <t>キシュ</t>
    </rPh>
    <rPh sb="2" eb="7">
      <t>サイフリカエショリ</t>
    </rPh>
    <phoneticPr fontId="1"/>
  </si>
  <si>
    <t>前期に計上した未払費用を取り崩す仕訳です</t>
    <rPh sb="0" eb="2">
      <t>ゼンキ</t>
    </rPh>
    <rPh sb="3" eb="5">
      <t>ケイジョウ</t>
    </rPh>
    <rPh sb="7" eb="11">
      <t>ミバライヒヨウ</t>
    </rPh>
    <rPh sb="12" eb="13">
      <t>ト</t>
    </rPh>
    <rPh sb="14" eb="15">
      <t>クズ</t>
    </rPh>
    <rPh sb="16" eb="18">
      <t>シワケ</t>
    </rPh>
    <phoneticPr fontId="1"/>
  </si>
  <si>
    <t>A271001-05</t>
    <phoneticPr fontId="1"/>
  </si>
  <si>
    <t>B271230-55</t>
    <phoneticPr fontId="1"/>
  </si>
  <si>
    <t>A280101-26</t>
    <phoneticPr fontId="1"/>
  </si>
  <si>
    <t>B281031-01</t>
    <phoneticPr fontId="1"/>
  </si>
  <si>
    <t>B281031-02</t>
    <phoneticPr fontId="1"/>
  </si>
  <si>
    <t>2027年10月に借り入れた10,000円を利息と共に返済した</t>
    <rPh sb="4" eb="5">
      <t>ネン</t>
    </rPh>
    <rPh sb="7" eb="8">
      <t>ガツ</t>
    </rPh>
    <rPh sb="9" eb="10">
      <t>カ</t>
    </rPh>
    <rPh sb="11" eb="12">
      <t>イ</t>
    </rPh>
    <rPh sb="20" eb="21">
      <t>エン</t>
    </rPh>
    <rPh sb="22" eb="24">
      <t>リソク</t>
    </rPh>
    <rPh sb="25" eb="26">
      <t>トモ</t>
    </rPh>
    <rPh sb="27" eb="29">
      <t>ヘンサイ</t>
    </rPh>
    <phoneticPr fontId="1"/>
  </si>
  <si>
    <t>Excelに未払費用がMの列に相手勘定科目を出すテストです</t>
    <rPh sb="6" eb="10">
      <t>ミバライヒヨウ</t>
    </rPh>
    <rPh sb="13" eb="14">
      <t>レツ</t>
    </rPh>
    <rPh sb="15" eb="21">
      <t>アイテカンジョウカモク</t>
    </rPh>
    <rPh sb="22" eb="23">
      <t>ダ</t>
    </rPh>
    <phoneticPr fontId="1"/>
  </si>
  <si>
    <t>未払金</t>
    <phoneticPr fontId="1"/>
  </si>
  <si>
    <t>未払費用</t>
    <phoneticPr fontId="1"/>
  </si>
  <si>
    <t>前受金</t>
    <phoneticPr fontId="1"/>
  </si>
  <si>
    <t>前期末　開始日－1カ月～終了日－1年</t>
    <rPh sb="0" eb="3">
      <t>ゼンキマツ</t>
    </rPh>
    <rPh sb="4" eb="7">
      <t>カイシビ</t>
    </rPh>
    <rPh sb="10" eb="11">
      <t>ゲツ</t>
    </rPh>
    <rPh sb="12" eb="15">
      <t>シュウリョウビ</t>
    </rPh>
    <rPh sb="17" eb="18">
      <t>ネン</t>
    </rPh>
    <phoneticPr fontId="1"/>
  </si>
  <si>
    <t>期首　    開始日～終了日　　　　　　　　　　</t>
    <rPh sb="0" eb="2">
      <t>キシュ</t>
    </rPh>
    <rPh sb="7" eb="10">
      <t>カイシビ</t>
    </rPh>
    <rPh sb="10" eb="14">
      <t>カラシュウリョウビ</t>
    </rPh>
    <phoneticPr fontId="1"/>
  </si>
  <si>
    <t>2024/12/01～2024/12/31</t>
    <phoneticPr fontId="1"/>
  </si>
  <si>
    <t>2025/01/01～2025/12/31</t>
    <phoneticPr fontId="1"/>
  </si>
  <si>
    <t>前期末</t>
    <rPh sb="0" eb="3">
      <t>ゼンキマツ</t>
    </rPh>
    <phoneticPr fontId="1"/>
  </si>
  <si>
    <t>相手勘定科目</t>
    <rPh sb="0" eb="2">
      <t>アイテ</t>
    </rPh>
    <rPh sb="2" eb="4">
      <t>カンジョウ</t>
    </rPh>
    <rPh sb="4" eb="6">
      <t>カモク</t>
    </rPh>
    <phoneticPr fontId="1"/>
  </si>
  <si>
    <t>1/73</t>
    <phoneticPr fontId="1"/>
  </si>
  <si>
    <t>借入金（負債）　　　資産増でA******-**見積書のフォーム　</t>
    <rPh sb="0" eb="3">
      <t>シャクニュウキン</t>
    </rPh>
    <rPh sb="4" eb="6">
      <t>フサイ</t>
    </rPh>
    <rPh sb="10" eb="12">
      <t>シサン</t>
    </rPh>
    <rPh sb="12" eb="13">
      <t>ゾウ</t>
    </rPh>
    <rPh sb="24" eb="27">
      <t>ミツモリショ</t>
    </rPh>
    <phoneticPr fontId="1"/>
  </si>
  <si>
    <r>
      <t>購買要求BフォームでA******-**を開き　　</t>
    </r>
    <r>
      <rPr>
        <b/>
        <sz val="11"/>
        <color rgb="FF00B0F0"/>
        <rFont val="游ゴシック"/>
        <family val="3"/>
        <charset val="128"/>
        <scheme val="minor"/>
      </rPr>
      <t>複写ボタン</t>
    </r>
    <r>
      <rPr>
        <sz val="11"/>
        <color theme="1"/>
        <rFont val="游ゴシック"/>
        <family val="2"/>
        <charset val="128"/>
        <scheme val="minor"/>
      </rPr>
      <t>　複写してA******-**</t>
    </r>
    <rPh sb="31" eb="32">
      <t>ヒラ</t>
    </rPh>
    <phoneticPr fontId="1"/>
  </si>
  <si>
    <t>番号をB******-**に変更して短期借入金を10,000を現金で借入金10,000円を返す</t>
    <rPh sb="0" eb="2">
      <t>バンゴウ</t>
    </rPh>
    <rPh sb="14" eb="16">
      <t>ヘンコウ</t>
    </rPh>
    <rPh sb="18" eb="23">
      <t>タンキシャクニュウキン</t>
    </rPh>
    <rPh sb="31" eb="33">
      <t>ゲンキン</t>
    </rPh>
    <rPh sb="34" eb="37">
      <t>シャクニュウキン</t>
    </rPh>
    <rPh sb="43" eb="44">
      <t>エン</t>
    </rPh>
    <rPh sb="45" eb="46">
      <t>カエ</t>
    </rPh>
    <phoneticPr fontId="1"/>
  </si>
  <si>
    <r>
      <t>B******-50を　</t>
    </r>
    <r>
      <rPr>
        <b/>
        <sz val="11"/>
        <color rgb="FF00B0F0"/>
        <rFont val="游ゴシック"/>
        <family val="3"/>
        <charset val="128"/>
        <scheme val="minor"/>
      </rPr>
      <t>複写</t>
    </r>
    <r>
      <rPr>
        <sz val="11"/>
        <color theme="1"/>
        <rFont val="游ゴシック"/>
        <family val="2"/>
        <charset val="128"/>
        <scheme val="minor"/>
      </rPr>
      <t>してB******ー51にかえる</t>
    </r>
    <rPh sb="12" eb="14">
      <t>フクシャ</t>
    </rPh>
    <phoneticPr fontId="1"/>
  </si>
  <si>
    <t>複写することにより　受注コード同じでフィルターを見ると3個の関連が見える</t>
  </si>
  <si>
    <t>開始日1年前の前期の短期借入金件数金額</t>
    <rPh sb="4" eb="5">
      <t>ネン</t>
    </rPh>
    <rPh sb="5" eb="6">
      <t>マエ</t>
    </rPh>
    <rPh sb="15" eb="19">
      <t>ケンスウキンガク</t>
    </rPh>
    <phoneticPr fontId="1"/>
  </si>
  <si>
    <t>開始日1年前の前期の短期貸付金　件数と金額</t>
  </si>
  <si>
    <t>長期借入金</t>
    <rPh sb="0" eb="2">
      <t>チョウキ</t>
    </rPh>
    <rPh sb="2" eb="5">
      <t>シャクニュウキン</t>
    </rPh>
    <phoneticPr fontId="1"/>
  </si>
  <si>
    <t>開始日1年前の返済金額   今期の返済済み金額累計で相殺試算表０円</t>
    <phoneticPr fontId="1"/>
  </si>
  <si>
    <t>開始日1年前の受領済金額今期の受領金額　累計で相殺０円</t>
    <phoneticPr fontId="1"/>
  </si>
  <si>
    <t>B261101-50</t>
    <phoneticPr fontId="1"/>
  </si>
  <si>
    <t>購買要求ID</t>
    <rPh sb="0" eb="4">
      <t>コウバイヨウキュウ</t>
    </rPh>
    <phoneticPr fontId="1"/>
  </si>
  <si>
    <t>開始日－１年前～終了日</t>
    <rPh sb="0" eb="3">
      <t>カイシビ</t>
    </rPh>
    <rPh sb="5" eb="6">
      <t>ネン</t>
    </rPh>
    <rPh sb="6" eb="7">
      <t>マエ</t>
    </rPh>
    <rPh sb="8" eb="11">
      <t>シュウリョウビ</t>
    </rPh>
    <phoneticPr fontId="1"/>
  </si>
  <si>
    <t>2024/01/01～2025/12/31</t>
    <phoneticPr fontId="1"/>
  </si>
  <si>
    <t>開始日　　　　終了日</t>
    <rPh sb="0" eb="3">
      <t>カイシビ</t>
    </rPh>
    <rPh sb="7" eb="10">
      <t>シュウリョウビ</t>
    </rPh>
    <phoneticPr fontId="1"/>
  </si>
  <si>
    <t>経過勘定参考期間　　KLM列</t>
    <rPh sb="0" eb="4">
      <t>ケイカカンジョウ</t>
    </rPh>
    <rPh sb="4" eb="6">
      <t>サンコウ</t>
    </rPh>
    <rPh sb="6" eb="8">
      <t>キカン</t>
    </rPh>
    <rPh sb="13" eb="14">
      <t>レツ</t>
    </rPh>
    <phoneticPr fontId="1"/>
  </si>
  <si>
    <t>開始日－１年前～終了日の期間です</t>
    <rPh sb="0" eb="3">
      <t>カイシビ</t>
    </rPh>
    <rPh sb="5" eb="6">
      <t>ネン</t>
    </rPh>
    <rPh sb="6" eb="7">
      <t>マエ</t>
    </rPh>
    <rPh sb="8" eb="11">
      <t>シュウリョウビ</t>
    </rPh>
    <rPh sb="12" eb="14">
      <t>キカン</t>
    </rPh>
    <phoneticPr fontId="1"/>
  </si>
  <si>
    <t>2024/01/01～2025/12/31をExcelに出力しています</t>
    <rPh sb="28" eb="30">
      <t>シュツリョク</t>
    </rPh>
    <phoneticPr fontId="1"/>
  </si>
  <si>
    <t>2025/01/01～2025/12/31Access入力フォーム</t>
    <rPh sb="27" eb="29">
      <t>ニュウリョク</t>
    </rPh>
    <phoneticPr fontId="1"/>
  </si>
  <si>
    <t>短期貸付金・短期借入金期間　KLM列　　　例</t>
    <rPh sb="0" eb="5">
      <t>タンキカシツケキン</t>
    </rPh>
    <rPh sb="6" eb="8">
      <t>タンキ</t>
    </rPh>
    <rPh sb="8" eb="11">
      <t>シャクニュウキン</t>
    </rPh>
    <rPh sb="11" eb="13">
      <t>キカン</t>
    </rPh>
    <rPh sb="17" eb="18">
      <t>レツ</t>
    </rPh>
    <rPh sb="21" eb="22">
      <t>レイ</t>
    </rPh>
    <phoneticPr fontId="1"/>
  </si>
  <si>
    <t>テストB281031-01の受取日記入してください短期借入金決定金額－10,000円返済状態になれば相殺０円　　通常モード累計</t>
    <rPh sb="14" eb="17">
      <t>ウケトリビ</t>
    </rPh>
    <rPh sb="17" eb="19">
      <t>キニュウ</t>
    </rPh>
    <rPh sb="30" eb="34">
      <t>ケッテイキンガク</t>
    </rPh>
    <rPh sb="42" eb="44">
      <t>ヘンサイ</t>
    </rPh>
    <rPh sb="44" eb="46">
      <t>ジョウタイ</t>
    </rPh>
    <rPh sb="50" eb="52">
      <t>ソウサイ</t>
    </rPh>
    <rPh sb="53" eb="54">
      <t>エン</t>
    </rPh>
    <rPh sb="56" eb="58">
      <t>ツウジョウ</t>
    </rPh>
    <rPh sb="61" eb="63">
      <t>ルイケイ</t>
    </rPh>
    <phoneticPr fontId="1"/>
  </si>
  <si>
    <t>購買要求ID       A***借りた時　B***返済金額　　　相殺で０円</t>
    <rPh sb="0" eb="2">
      <t>コウバイ</t>
    </rPh>
    <rPh sb="2" eb="4">
      <t>ヨウキュウ</t>
    </rPh>
    <rPh sb="17" eb="18">
      <t>カ</t>
    </rPh>
    <rPh sb="20" eb="21">
      <t>トキ</t>
    </rPh>
    <rPh sb="26" eb="30">
      <t>ヘンサイキンガク</t>
    </rPh>
    <rPh sb="33" eb="35">
      <t>ソウサイ</t>
    </rPh>
    <rPh sb="37" eb="38">
      <t>エン</t>
    </rPh>
    <phoneticPr fontId="1"/>
  </si>
  <si>
    <t>テストB281031-01の受取日消してください</t>
    <rPh sb="14" eb="17">
      <t>ウケトリビ</t>
    </rPh>
    <rPh sb="17" eb="18">
      <t>ケ</t>
    </rPh>
    <phoneticPr fontId="1"/>
  </si>
  <si>
    <t>購買要求ID       A***受領金額　B***貸した時　　　相殺０円</t>
    <rPh sb="17" eb="21">
      <t>ジュリョウキンガク</t>
    </rPh>
    <rPh sb="26" eb="27">
      <t>カ</t>
    </rPh>
    <rPh sb="29" eb="30">
      <t>トキ</t>
    </rPh>
    <rPh sb="33" eb="35">
      <t>ソウサイ</t>
    </rPh>
    <rPh sb="36" eb="37">
      <t>エン</t>
    </rPh>
    <phoneticPr fontId="1"/>
  </si>
  <si>
    <r>
      <t>※　</t>
    </r>
    <r>
      <rPr>
        <b/>
        <sz val="11"/>
        <color rgb="FFFF0000"/>
        <rFont val="游ゴシック"/>
        <family val="3"/>
        <charset val="128"/>
        <scheme val="minor"/>
      </rPr>
      <t>赤字入力</t>
    </r>
    <r>
      <rPr>
        <sz val="11"/>
        <color theme="1"/>
        <rFont val="游ゴシック"/>
        <family val="2"/>
        <charset val="128"/>
        <scheme val="minor"/>
      </rPr>
      <t>テストしていません　間違いがあればご容赦ください改善していきます</t>
    </r>
    <phoneticPr fontId="1"/>
  </si>
  <si>
    <t>期中</t>
    <rPh sb="0" eb="2">
      <t>キチュウ</t>
    </rPh>
    <phoneticPr fontId="1"/>
  </si>
  <si>
    <t>10月に1年分の駐車場代金を156000円受け取る、(当期39,000)</t>
    <rPh sb="2" eb="3">
      <t>ガツ</t>
    </rPh>
    <rPh sb="5" eb="7">
      <t>ネンブン</t>
    </rPh>
    <rPh sb="8" eb="11">
      <t>チュウシャジョウ</t>
    </rPh>
    <rPh sb="11" eb="13">
      <t>ダイキン</t>
    </rPh>
    <rPh sb="20" eb="21">
      <t>エン</t>
    </rPh>
    <rPh sb="21" eb="22">
      <t>ウ</t>
    </rPh>
    <rPh sb="23" eb="24">
      <t>ト</t>
    </rPh>
    <rPh sb="27" eb="29">
      <t>トウキ</t>
    </rPh>
    <phoneticPr fontId="1"/>
  </si>
  <si>
    <t>支払済みで来期分を資産計上</t>
  </si>
  <si>
    <t>受領済みで来期分を負債計上</t>
  </si>
  <si>
    <t>当期分の収益のうち未収分を資産計上</t>
  </si>
  <si>
    <t>当期分の費用のうち未払分を負債計上</t>
    <phoneticPr fontId="1"/>
  </si>
  <si>
    <t>B271225-</t>
    <phoneticPr fontId="1"/>
  </si>
  <si>
    <t>当期利益</t>
    <rPh sb="0" eb="4">
      <t>トウキリエキ</t>
    </rPh>
    <phoneticPr fontId="1"/>
  </si>
  <si>
    <t>精算表では相殺0としています</t>
    <rPh sb="0" eb="3">
      <t>セイサンヒョウ</t>
    </rPh>
    <rPh sb="5" eb="7">
      <t>ソウサツ</t>
    </rPh>
    <phoneticPr fontId="1"/>
  </si>
  <si>
    <t>合計一致します</t>
    <rPh sb="0" eb="2">
      <t>ゴウケイ</t>
    </rPh>
    <rPh sb="2" eb="4">
      <t>イッチ</t>
    </rPh>
    <phoneticPr fontId="1"/>
  </si>
  <si>
    <t>前期</t>
    <rPh sb="0" eb="2">
      <t>ゼンキ</t>
    </rPh>
    <phoneticPr fontId="1"/>
  </si>
  <si>
    <t>前期損益</t>
    <rPh sb="0" eb="2">
      <t>ゼンキ</t>
    </rPh>
    <rPh sb="2" eb="4">
      <t>ソンエキ</t>
    </rPh>
    <phoneticPr fontId="1"/>
  </si>
  <si>
    <t>合計一致</t>
    <rPh sb="0" eb="2">
      <t>ゴウケイ</t>
    </rPh>
    <rPh sb="2" eb="4">
      <t>イッチ</t>
    </rPh>
    <phoneticPr fontId="1"/>
  </si>
  <si>
    <r>
      <rPr>
        <b/>
        <sz val="11"/>
        <color rgb="FFFF0000"/>
        <rFont val="游ゴシック"/>
        <family val="3"/>
        <charset val="128"/>
        <scheme val="minor"/>
      </rPr>
      <t>前払費用</t>
    </r>
    <r>
      <rPr>
        <sz val="11"/>
        <color theme="1"/>
        <rFont val="游ゴシック"/>
        <family val="2"/>
        <charset val="128"/>
        <scheme val="minor"/>
      </rPr>
      <t>（資産）　期中　期末　　資産　　費用　　純資産　ポジションが大事です</t>
    </r>
    <rPh sb="0" eb="4">
      <t>マエバライヒヨウ</t>
    </rPh>
    <rPh sb="5" eb="7">
      <t>シサン</t>
    </rPh>
    <rPh sb="9" eb="11">
      <t>キチュウ</t>
    </rPh>
    <rPh sb="12" eb="14">
      <t>キマツ</t>
    </rPh>
    <rPh sb="16" eb="18">
      <t>シサン</t>
    </rPh>
    <rPh sb="20" eb="22">
      <t>ヒヨウ</t>
    </rPh>
    <rPh sb="24" eb="27">
      <t>ジュンシサン</t>
    </rPh>
    <rPh sb="34" eb="36">
      <t>ダイジ</t>
    </rPh>
    <phoneticPr fontId="1"/>
  </si>
  <si>
    <t>資産減</t>
    <rPh sb="0" eb="3">
      <t>シサンゲン</t>
    </rPh>
    <phoneticPr fontId="1"/>
  </si>
  <si>
    <t>開業元入金＋事業主借－事業主貸＝期末元入金</t>
    <phoneticPr fontId="1"/>
  </si>
  <si>
    <t>当期純利益</t>
    <phoneticPr fontId="1"/>
  </si>
  <si>
    <r>
      <rPr>
        <b/>
        <sz val="11"/>
        <color rgb="FFFF0000"/>
        <rFont val="游ゴシック"/>
        <family val="3"/>
        <charset val="128"/>
        <scheme val="minor"/>
      </rPr>
      <t>未払費用</t>
    </r>
    <r>
      <rPr>
        <sz val="11"/>
        <color theme="1"/>
        <rFont val="游ゴシック"/>
        <family val="2"/>
        <charset val="128"/>
        <scheme val="minor"/>
      </rPr>
      <t>（負債）　期中　期末　　資産　　費用　　純資産　ポジションが大事です</t>
    </r>
    <rPh sb="0" eb="2">
      <t>ミバライ</t>
    </rPh>
    <rPh sb="2" eb="4">
      <t>ヒヨウ</t>
    </rPh>
    <rPh sb="5" eb="7">
      <t>フサイ</t>
    </rPh>
    <rPh sb="9" eb="11">
      <t>キチュウ</t>
    </rPh>
    <rPh sb="12" eb="14">
      <t>キマツ</t>
    </rPh>
    <rPh sb="16" eb="18">
      <t>シサン</t>
    </rPh>
    <rPh sb="20" eb="22">
      <t>ヒヨウ</t>
    </rPh>
    <rPh sb="24" eb="27">
      <t>ジュンシサン</t>
    </rPh>
    <rPh sb="34" eb="36">
      <t>ダイジ</t>
    </rPh>
    <phoneticPr fontId="1"/>
  </si>
  <si>
    <t>経過</t>
    <rPh sb="0" eb="2">
      <t>ケイカ</t>
    </rPh>
    <phoneticPr fontId="1"/>
  </si>
  <si>
    <t>１０月</t>
    <rPh sb="2" eb="3">
      <t>ガツ</t>
    </rPh>
    <phoneticPr fontId="1"/>
  </si>
  <si>
    <t>１２月</t>
    <rPh sb="2" eb="3">
      <t>ガツ</t>
    </rPh>
    <phoneticPr fontId="1"/>
  </si>
  <si>
    <t>支払利息費用</t>
    <rPh sb="0" eb="4">
      <t>シハライリソク</t>
    </rPh>
    <rPh sb="4" eb="6">
      <t>ヒヨウ</t>
    </rPh>
    <phoneticPr fontId="1"/>
  </si>
  <si>
    <t>借入金10,000を借りて元本と共に</t>
    <rPh sb="0" eb="3">
      <t>シャクニュウキン</t>
    </rPh>
    <rPh sb="10" eb="11">
      <t>カ</t>
    </rPh>
    <rPh sb="13" eb="15">
      <t>ガンポン</t>
    </rPh>
    <rPh sb="16" eb="17">
      <t>トモ</t>
    </rPh>
    <phoneticPr fontId="1"/>
  </si>
  <si>
    <t>１年後利息を支払う利息は月100円</t>
    <rPh sb="1" eb="3">
      <t>ネンゴ</t>
    </rPh>
    <rPh sb="3" eb="5">
      <t>リソク</t>
    </rPh>
    <rPh sb="6" eb="8">
      <t>シハラ</t>
    </rPh>
    <rPh sb="9" eb="11">
      <t>リソク</t>
    </rPh>
    <rPh sb="12" eb="13">
      <t>ツキ</t>
    </rPh>
    <rPh sb="16" eb="17">
      <t>エン</t>
    </rPh>
    <phoneticPr fontId="1"/>
  </si>
  <si>
    <t>借入金10,000と利息1,200を支払った</t>
    <rPh sb="0" eb="3">
      <t>シャクニュウキン</t>
    </rPh>
    <rPh sb="10" eb="12">
      <t>リソク</t>
    </rPh>
    <rPh sb="18" eb="20">
      <t>シハラ</t>
    </rPh>
    <phoneticPr fontId="1"/>
  </si>
  <si>
    <t>元本と共に利息を支払った</t>
    <rPh sb="0" eb="2">
      <t>ガンポン</t>
    </rPh>
    <rPh sb="3" eb="4">
      <t>トモ</t>
    </rPh>
    <rPh sb="5" eb="7">
      <t>リソク</t>
    </rPh>
    <rPh sb="8" eb="10">
      <t>シハラ</t>
    </rPh>
    <phoneticPr fontId="1"/>
  </si>
  <si>
    <t>前払費用と前受収益　→　翌期分（発生していない分）を調整</t>
    <phoneticPr fontId="1"/>
  </si>
  <si>
    <t>繰り延べ</t>
    <rPh sb="0" eb="1">
      <t>ク</t>
    </rPh>
    <rPh sb="2" eb="3">
      <t>ノ</t>
    </rPh>
    <phoneticPr fontId="1"/>
  </si>
  <si>
    <t>見越し</t>
    <rPh sb="0" eb="2">
      <t>ミコ</t>
    </rPh>
    <phoneticPr fontId="1"/>
  </si>
  <si>
    <t>元入金＝前年の元入金+その年の純利益+その年の事業主借－その年の事業主貸</t>
    <rPh sb="0" eb="1">
      <t>モト</t>
    </rPh>
    <rPh sb="1" eb="3">
      <t>ニュウキン</t>
    </rPh>
    <rPh sb="4" eb="6">
      <t>ゼンネン</t>
    </rPh>
    <rPh sb="7" eb="8">
      <t>モト</t>
    </rPh>
    <rPh sb="8" eb="10">
      <t>ニュウキン</t>
    </rPh>
    <rPh sb="13" eb="14">
      <t>トシ</t>
    </rPh>
    <rPh sb="15" eb="18">
      <t>ジュンリエキ</t>
    </rPh>
    <rPh sb="21" eb="22">
      <t>トシ</t>
    </rPh>
    <rPh sb="23" eb="25">
      <t>ジギョウ</t>
    </rPh>
    <rPh sb="25" eb="26">
      <t>シュ</t>
    </rPh>
    <rPh sb="26" eb="27">
      <t>シャク</t>
    </rPh>
    <rPh sb="30" eb="31">
      <t>トシ</t>
    </rPh>
    <rPh sb="32" eb="34">
      <t>ジギョウ</t>
    </rPh>
    <rPh sb="34" eb="35">
      <t>シュ</t>
    </rPh>
    <rPh sb="35" eb="36">
      <t>カシ</t>
    </rPh>
    <phoneticPr fontId="1"/>
  </si>
  <si>
    <t>事業が事業主からお金を借りる　　事業主借</t>
    <phoneticPr fontId="1"/>
  </si>
  <si>
    <t>事業が事業主にお金を貸すとき　　　事業主貸</t>
    <rPh sb="0" eb="2">
      <t>ジギョウ</t>
    </rPh>
    <rPh sb="3" eb="6">
      <t>ジギョウヌシ</t>
    </rPh>
    <rPh sb="9" eb="10">
      <t>カネ</t>
    </rPh>
    <rPh sb="11" eb="12">
      <t>カ</t>
    </rPh>
    <rPh sb="16" eb="18">
      <t>ジギョウ</t>
    </rPh>
    <rPh sb="18" eb="19">
      <t>シュ</t>
    </rPh>
    <rPh sb="19" eb="20">
      <t>シャク</t>
    </rPh>
    <phoneticPr fontId="1"/>
  </si>
  <si>
    <t>事業が事業主にお金を貸すとき　　事業主貸</t>
    <phoneticPr fontId="1"/>
  </si>
  <si>
    <t>156,000の支払った費用が前期39,000と当期117.000になっている</t>
  </si>
  <si>
    <t>前払費用経過勘定を使うことによって</t>
    <rPh sb="0" eb="4">
      <t>マエバライヒヨウ</t>
    </rPh>
    <rPh sb="4" eb="6">
      <t>ケイカ</t>
    </rPh>
    <rPh sb="6" eb="8">
      <t>カンジョウ</t>
    </rPh>
    <rPh sb="9" eb="10">
      <t>ツカ</t>
    </rPh>
    <phoneticPr fontId="1"/>
  </si>
  <si>
    <t>未払費用経過勘定を使うことによって</t>
    <rPh sb="0" eb="4">
      <t>ミバライヒヨウ</t>
    </rPh>
    <rPh sb="4" eb="8">
      <t>ケイカカンジョウ</t>
    </rPh>
    <rPh sb="9" eb="10">
      <t>ツカ</t>
    </rPh>
    <phoneticPr fontId="1"/>
  </si>
  <si>
    <t>期中10月</t>
    <rPh sb="0" eb="2">
      <t>キチュウ</t>
    </rPh>
    <rPh sb="4" eb="5">
      <t>ガツ</t>
    </rPh>
    <phoneticPr fontId="1"/>
  </si>
  <si>
    <t>今期1,200支払った前期費用300と今期費用900になっている</t>
    <rPh sb="0" eb="2">
      <t>コンキ</t>
    </rPh>
    <rPh sb="7" eb="9">
      <t>シハラ</t>
    </rPh>
    <rPh sb="11" eb="13">
      <t>ゼンキ</t>
    </rPh>
    <rPh sb="13" eb="15">
      <t>ヒヨウ</t>
    </rPh>
    <rPh sb="19" eb="21">
      <t>コンキ</t>
    </rPh>
    <rPh sb="21" eb="23">
      <t>ヒヨウ</t>
    </rPh>
    <phoneticPr fontId="1"/>
  </si>
  <si>
    <t>期首逆仕分けを忘れていると支払利息が1,200</t>
    <rPh sb="0" eb="2">
      <t>キシュ</t>
    </rPh>
    <rPh sb="2" eb="5">
      <t>ギャクシワ</t>
    </rPh>
    <rPh sb="7" eb="8">
      <t>ワス</t>
    </rPh>
    <rPh sb="13" eb="17">
      <t>シハライリソク</t>
    </rPh>
    <phoneticPr fontId="1"/>
  </si>
  <si>
    <t>当期純利益が-1200</t>
    <rPh sb="0" eb="2">
      <t>トウキ</t>
    </rPh>
    <rPh sb="2" eb="5">
      <t>ジュンリエキ</t>
    </rPh>
    <phoneticPr fontId="1"/>
  </si>
  <si>
    <t>支払利息当期分900にならない注意してください</t>
    <rPh sb="0" eb="4">
      <t>シハライリソク</t>
    </rPh>
    <rPh sb="4" eb="7">
      <t>トウキブン</t>
    </rPh>
    <rPh sb="15" eb="17">
      <t>チュウイ</t>
    </rPh>
    <phoneticPr fontId="1"/>
  </si>
  <si>
    <t>当期入力分は表示されます</t>
    <rPh sb="0" eb="2">
      <t>トウキ</t>
    </rPh>
    <rPh sb="2" eb="4">
      <t>ニュウリョク</t>
    </rPh>
    <rPh sb="4" eb="5">
      <t>ブン</t>
    </rPh>
    <rPh sb="6" eb="8">
      <t>ヒョウジ</t>
    </rPh>
    <phoneticPr fontId="1"/>
  </si>
  <si>
    <t>K L列で入力分確認してください</t>
    <rPh sb="3" eb="4">
      <t>レツ</t>
    </rPh>
    <rPh sb="5" eb="7">
      <t>ニュウリョク</t>
    </rPh>
    <rPh sb="7" eb="8">
      <t>ブン</t>
    </rPh>
    <rPh sb="8" eb="10">
      <t>カクニン</t>
    </rPh>
    <phoneticPr fontId="1"/>
  </si>
  <si>
    <t>K L列で入力分確認してください</t>
    <phoneticPr fontId="1"/>
  </si>
  <si>
    <t>当期入力分は表示されます</t>
    <phoneticPr fontId="1"/>
  </si>
  <si>
    <t>注意表示が左右逆に表示されています</t>
  </si>
  <si>
    <t>期末はok資産のポジションは逆に表示されています</t>
    <phoneticPr fontId="1"/>
  </si>
  <si>
    <t>注意表示が左右逆に表示されています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</si>
</sst>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6" formatCode="&quot;¥&quot;#,##0;[Red]&quot;¥&quot;\-#,##0"/>
    <numFmt numFmtId="176" formatCode="&quot;¥&quot;#,##0_);\(&quot;¥&quot;#,##0\)"/>
    <numFmt numFmtId="177" formatCode="#,##0_);[Red]\(#,##0\)"/>
    <numFmt numFmtId="178" formatCode="#,##0_ "/>
    <numFmt numFmtId="179" formatCode="yyyy/m/d\ h:mm;@"/>
    <numFmt numFmtId="180" formatCode="&quot;¥&quot;#,##0_);[Red]\(&quot;¥&quot;#,##0\)"/>
  </numFmts>
  <fonts count="33" x14ac:knownFonts="1">
    <font>
      <sz val="11"/>
      <color theme="1"/>
      <name val="游ゴシック"/>
      <family val="2"/>
      <charset val="128"/>
      <scheme val="minor"/>
    </font>
    <font>
      <sz val="6"/>
      <name val="游ゴシック"/>
      <family val="2"/>
      <charset val="128"/>
      <scheme val="minor"/>
    </font>
    <font>
      <u val="double"/>
      <sz val="14"/>
      <color theme="1"/>
      <name val="游ゴシック"/>
      <family val="3"/>
      <charset val="128"/>
      <scheme val="minor"/>
    </font>
    <font>
      <sz val="11"/>
      <color theme="1"/>
      <name val="游ゴシック"/>
      <family val="2"/>
      <charset val="128"/>
      <scheme val="minor"/>
    </font>
    <font>
      <sz val="11"/>
      <color theme="1"/>
      <name val="Meiryo UI"/>
      <family val="3"/>
      <charset val="128"/>
    </font>
    <font>
      <sz val="11"/>
      <color rgb="FF000000"/>
      <name val="メイリオ"/>
      <family val="3"/>
      <charset val="128"/>
    </font>
    <font>
      <b/>
      <sz val="11"/>
      <color theme="1"/>
      <name val="游ゴシック"/>
      <family val="3"/>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11"/>
      <color rgb="FF353E47"/>
      <name val="游ゴシック Medium"/>
      <family val="3"/>
      <charset val="128"/>
    </font>
    <font>
      <b/>
      <sz val="11"/>
      <color theme="8" tint="-0.249977111117893"/>
      <name val="游ゴシック"/>
      <family val="3"/>
      <charset val="128"/>
      <scheme val="minor"/>
    </font>
    <font>
      <b/>
      <sz val="11"/>
      <color rgb="FF0070C0"/>
      <name val="游ゴシック"/>
      <family val="3"/>
      <charset val="128"/>
      <scheme val="minor"/>
    </font>
    <font>
      <sz val="12"/>
      <color rgb="FF263843"/>
      <name val="游ゴシック"/>
      <family val="2"/>
      <charset val="128"/>
    </font>
    <font>
      <b/>
      <sz val="11"/>
      <color rgb="FF00B0F0"/>
      <name val="游ゴシック"/>
      <family val="3"/>
      <charset val="128"/>
      <scheme val="minor"/>
    </font>
    <font>
      <b/>
      <sz val="11"/>
      <color theme="4" tint="-0.249977111117893"/>
      <name val="游ゴシック"/>
      <family val="3"/>
      <charset val="128"/>
      <scheme val="minor"/>
    </font>
    <font>
      <sz val="11"/>
      <color rgb="FF00B0F0"/>
      <name val="游ゴシック"/>
      <family val="3"/>
      <charset val="128"/>
      <scheme val="minor"/>
    </font>
    <font>
      <sz val="11"/>
      <color rgb="FF0070C0"/>
      <name val="游ゴシック"/>
      <family val="3"/>
      <charset val="128"/>
      <scheme val="minor"/>
    </font>
    <font>
      <b/>
      <sz val="11"/>
      <color theme="7" tint="-0.499984740745262"/>
      <name val="游ゴシック"/>
      <family val="3"/>
      <charset val="128"/>
      <scheme val="minor"/>
    </font>
    <font>
      <b/>
      <sz val="11"/>
      <color rgb="FF00B050"/>
      <name val="游ゴシック"/>
      <family val="3"/>
      <charset val="128"/>
      <scheme val="minor"/>
    </font>
    <font>
      <b/>
      <u/>
      <sz val="16"/>
      <color theme="1"/>
      <name val="游ゴシック"/>
      <family val="3"/>
      <charset val="128"/>
      <scheme val="minor"/>
    </font>
    <font>
      <b/>
      <sz val="11"/>
      <color rgb="FF002060"/>
      <name val="游ゴシック"/>
      <family val="3"/>
      <charset val="128"/>
      <scheme val="minor"/>
    </font>
    <font>
      <b/>
      <sz val="9"/>
      <color theme="1"/>
      <name val="游ゴシック"/>
      <family val="3"/>
      <charset val="128"/>
      <scheme val="minor"/>
    </font>
    <font>
      <b/>
      <sz val="11"/>
      <color theme="8" tint="0.39997558519241921"/>
      <name val="游ゴシック"/>
      <family val="3"/>
      <charset val="128"/>
      <scheme val="minor"/>
    </font>
    <font>
      <sz val="11"/>
      <name val="游ゴシック"/>
      <family val="3"/>
      <charset val="128"/>
      <scheme val="minor"/>
    </font>
    <font>
      <b/>
      <sz val="11"/>
      <color theme="8"/>
      <name val="游ゴシック"/>
      <family val="3"/>
      <charset val="128"/>
      <scheme val="minor"/>
    </font>
    <font>
      <sz val="11"/>
      <color theme="7" tint="-0.499984740745262"/>
      <name val="游ゴシック"/>
      <family val="2"/>
      <charset val="128"/>
      <scheme val="minor"/>
    </font>
    <font>
      <sz val="11"/>
      <name val="游ゴシック"/>
      <family val="2"/>
      <charset val="128"/>
      <scheme val="minor"/>
    </font>
    <font>
      <sz val="9"/>
      <color rgb="FFFF0000"/>
      <name val="游ゴシック"/>
      <family val="3"/>
      <charset val="128"/>
      <scheme val="minor"/>
    </font>
    <font>
      <sz val="9"/>
      <color theme="1"/>
      <name val="游ゴシック"/>
      <family val="2"/>
      <charset val="128"/>
      <scheme val="minor"/>
    </font>
    <font>
      <b/>
      <sz val="11"/>
      <color theme="4"/>
      <name val="游ゴシック"/>
      <family val="3"/>
      <charset val="128"/>
      <scheme val="minor"/>
    </font>
    <font>
      <sz val="11"/>
      <color theme="4"/>
      <name val="游ゴシック"/>
      <family val="3"/>
      <charset val="128"/>
      <scheme val="minor"/>
    </font>
    <font>
      <sz val="11"/>
      <color theme="8" tint="-0.249977111117893"/>
      <name val="游ゴシック"/>
      <family val="3"/>
      <charset val="128"/>
      <scheme val="minor"/>
    </font>
  </fonts>
  <fills count="28">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5"/>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8" tint="-0.249977111117893"/>
        <bgColor indexed="64"/>
      </patternFill>
    </fill>
    <fill>
      <patternFill patternType="solid">
        <fgColor rgb="FFFFFF00"/>
        <bgColor indexed="64"/>
      </patternFill>
    </fill>
    <fill>
      <patternFill patternType="solid">
        <fgColor rgb="FFD1CC0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4" tint="0.39997558519241921"/>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2"/>
        <bgColor indexed="64"/>
      </patternFill>
    </fill>
  </fills>
  <borders count="141">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diagonal/>
    </border>
    <border>
      <left style="thin">
        <color indexed="64"/>
      </left>
      <right style="medium">
        <color indexed="64"/>
      </right>
      <top style="dotted">
        <color indexed="64"/>
      </top>
      <bottom style="dotted">
        <color indexed="64"/>
      </bottom>
      <diagonal/>
    </border>
    <border>
      <left/>
      <right/>
      <top style="dotted">
        <color indexed="64"/>
      </top>
      <bottom style="dotted">
        <color indexed="64"/>
      </bottom>
      <diagonal/>
    </border>
    <border>
      <left/>
      <right style="medium">
        <color indexed="64"/>
      </right>
      <top/>
      <bottom style="dotted">
        <color indexed="64"/>
      </bottom>
      <diagonal/>
    </border>
    <border>
      <left/>
      <right style="medium">
        <color indexed="64"/>
      </right>
      <top style="dotted">
        <color indexed="64"/>
      </top>
      <bottom/>
      <diagonal/>
    </border>
    <border>
      <left/>
      <right style="medium">
        <color indexed="64"/>
      </right>
      <top style="dotted">
        <color indexed="64"/>
      </top>
      <bottom style="dotted">
        <color indexed="64"/>
      </bottom>
      <diagonal/>
    </border>
    <border>
      <left style="thin">
        <color indexed="64"/>
      </left>
      <right style="medium">
        <color indexed="64"/>
      </right>
      <top/>
      <bottom style="dotted">
        <color indexed="64"/>
      </bottom>
      <diagonal/>
    </border>
    <border>
      <left style="medium">
        <color indexed="64"/>
      </left>
      <right style="dotted">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dotted">
        <color indexed="64"/>
      </left>
      <right/>
      <top style="dotted">
        <color indexed="64"/>
      </top>
      <bottom style="dotted">
        <color indexed="64"/>
      </bottom>
      <diagonal/>
    </border>
    <border>
      <left style="dotted">
        <color indexed="64"/>
      </left>
      <right/>
      <top/>
      <bottom style="dotted">
        <color indexed="64"/>
      </bottom>
      <diagonal/>
    </border>
    <border>
      <left style="dotted">
        <color indexed="64"/>
      </left>
      <right/>
      <top style="dotted">
        <color indexed="64"/>
      </top>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style="dotted">
        <color indexed="64"/>
      </top>
      <bottom/>
      <diagonal/>
    </border>
    <border>
      <left/>
      <right/>
      <top/>
      <bottom style="dotted">
        <color indexed="64"/>
      </bottom>
      <diagonal/>
    </border>
    <border>
      <left/>
      <right/>
      <top style="thin">
        <color indexed="64"/>
      </top>
      <bottom style="dotted">
        <color indexed="64"/>
      </bottom>
      <diagonal/>
    </border>
    <border>
      <left style="thin">
        <color indexed="64"/>
      </left>
      <right/>
      <top style="thin">
        <color indexed="64"/>
      </top>
      <bottom style="thin">
        <color indexed="64"/>
      </bottom>
      <diagonal/>
    </border>
    <border>
      <left style="double">
        <color indexed="64"/>
      </left>
      <right/>
      <top style="medium">
        <color indexed="64"/>
      </top>
      <bottom/>
      <diagonal/>
    </border>
    <border>
      <left style="double">
        <color indexed="64"/>
      </left>
      <right/>
      <top/>
      <bottom style="thin">
        <color indexed="64"/>
      </bottom>
      <diagonal/>
    </border>
    <border>
      <left style="double">
        <color indexed="64"/>
      </left>
      <right/>
      <top/>
      <bottom style="dotted">
        <color indexed="64"/>
      </bottom>
      <diagonal/>
    </border>
    <border>
      <left style="double">
        <color indexed="64"/>
      </left>
      <right/>
      <top style="dotted">
        <color indexed="64"/>
      </top>
      <bottom/>
      <diagonal/>
    </border>
    <border>
      <left style="double">
        <color indexed="64"/>
      </left>
      <right/>
      <top/>
      <bottom/>
      <diagonal/>
    </border>
    <border>
      <left style="double">
        <color indexed="64"/>
      </left>
      <right/>
      <top style="dotted">
        <color indexed="64"/>
      </top>
      <bottom style="dotted">
        <color indexed="64"/>
      </bottom>
      <diagonal/>
    </border>
    <border>
      <left style="double">
        <color indexed="64"/>
      </left>
      <right/>
      <top/>
      <bottom style="double">
        <color indexed="64"/>
      </bottom>
      <diagonal/>
    </border>
    <border>
      <left style="medium">
        <color indexed="64"/>
      </left>
      <right/>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dotted">
        <color indexed="64"/>
      </top>
      <bottom style="double">
        <color indexed="64"/>
      </bottom>
      <diagonal/>
    </border>
    <border>
      <left/>
      <right style="medium">
        <color indexed="64"/>
      </right>
      <top/>
      <bottom style="double">
        <color indexed="64"/>
      </bottom>
      <diagonal/>
    </border>
    <border>
      <left style="medium">
        <color indexed="64"/>
      </left>
      <right style="thin">
        <color indexed="64"/>
      </right>
      <top style="dotted">
        <color indexed="64"/>
      </top>
      <bottom style="double">
        <color indexed="64"/>
      </bottom>
      <diagonal/>
    </border>
    <border>
      <left/>
      <right/>
      <top/>
      <bottom style="double">
        <color indexed="64"/>
      </bottom>
      <diagonal/>
    </border>
    <border>
      <left/>
      <right style="medium">
        <color indexed="64"/>
      </right>
      <top style="dotted">
        <color indexed="64"/>
      </top>
      <bottom style="double">
        <color indexed="64"/>
      </bottom>
      <diagonal/>
    </border>
    <border>
      <left/>
      <right/>
      <top style="dotted">
        <color indexed="64"/>
      </top>
      <bottom style="double">
        <color indexed="64"/>
      </bottom>
      <diagonal/>
    </border>
    <border>
      <left style="double">
        <color indexed="64"/>
      </left>
      <right/>
      <top style="dotted">
        <color indexed="64"/>
      </top>
      <bottom style="double">
        <color indexed="64"/>
      </bottom>
      <diagonal/>
    </border>
    <border>
      <left style="thin">
        <color indexed="64"/>
      </left>
      <right style="medium">
        <color indexed="64"/>
      </right>
      <top style="dotted">
        <color indexed="64"/>
      </top>
      <bottom style="double">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bottom/>
      <diagonal/>
    </border>
    <border>
      <left/>
      <right style="thin">
        <color indexed="64"/>
      </right>
      <top style="dotted">
        <color indexed="64"/>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diagonal/>
    </border>
    <border>
      <left style="medium">
        <color indexed="64"/>
      </left>
      <right/>
      <top style="dotted">
        <color indexed="64"/>
      </top>
      <bottom style="dotted">
        <color indexed="64"/>
      </bottom>
      <diagonal/>
    </border>
    <border>
      <left style="double">
        <color indexed="64"/>
      </left>
      <right style="medium">
        <color indexed="64"/>
      </right>
      <top/>
      <bottom style="dotted">
        <color indexed="64"/>
      </bottom>
      <diagonal/>
    </border>
    <border>
      <left style="double">
        <color indexed="64"/>
      </left>
      <right style="medium">
        <color indexed="64"/>
      </right>
      <top/>
      <bottom/>
      <diagonal/>
    </border>
    <border>
      <left style="double">
        <color indexed="64"/>
      </left>
      <right style="medium">
        <color indexed="64"/>
      </right>
      <top style="dotted">
        <color indexed="64"/>
      </top>
      <bottom style="dotted">
        <color indexed="64"/>
      </bottom>
      <diagonal/>
    </border>
    <border>
      <left style="medium">
        <color indexed="64"/>
      </left>
      <right style="medium">
        <color indexed="64"/>
      </right>
      <top style="double">
        <color indexed="64"/>
      </top>
      <bottom style="dotted">
        <color indexed="64"/>
      </bottom>
      <diagonal/>
    </border>
    <border>
      <left style="thin">
        <color indexed="64"/>
      </left>
      <right/>
      <top/>
      <bottom/>
      <diagonal/>
    </border>
    <border>
      <left style="medium">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dotted">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tted">
        <color indexed="64"/>
      </top>
      <bottom/>
      <diagonal/>
    </border>
    <border>
      <left/>
      <right style="thin">
        <color indexed="64"/>
      </right>
      <top style="dotted">
        <color indexed="64"/>
      </top>
      <bottom/>
      <diagonal/>
    </border>
    <border>
      <left style="dotted">
        <color indexed="64"/>
      </left>
      <right style="medium">
        <color indexed="64"/>
      </right>
      <top style="dotted">
        <color indexed="64"/>
      </top>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medium">
        <color indexed="64"/>
      </right>
      <top/>
      <bottom style="dotted">
        <color indexed="64"/>
      </bottom>
      <diagonal/>
    </border>
    <border>
      <left style="dotted">
        <color indexed="64"/>
      </left>
      <right style="medium">
        <color indexed="64"/>
      </right>
      <top/>
      <bottom/>
      <diagonal/>
    </border>
    <border>
      <left style="thin">
        <color indexed="64"/>
      </left>
      <right/>
      <top/>
      <bottom style="thin">
        <color indexed="64"/>
      </bottom>
      <diagonal/>
    </border>
    <border>
      <left/>
      <right style="thin">
        <color indexed="64"/>
      </right>
      <top style="double">
        <color indexed="64"/>
      </top>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right/>
      <top style="double">
        <color indexed="64"/>
      </top>
      <bottom/>
      <diagonal/>
    </border>
    <border>
      <left style="medium">
        <color indexed="64"/>
      </left>
      <right/>
      <top/>
      <bottom style="dotted">
        <color indexed="64"/>
      </bottom>
      <diagonal/>
    </border>
    <border>
      <left style="medium">
        <color indexed="64"/>
      </left>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bottom style="double">
        <color indexed="64"/>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double">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double">
        <color indexed="64"/>
      </right>
      <top/>
      <bottom style="medium">
        <color indexed="64"/>
      </bottom>
      <diagonal/>
    </border>
    <border>
      <left/>
      <right style="double">
        <color indexed="64"/>
      </right>
      <top style="medium">
        <color indexed="64"/>
      </top>
      <bottom/>
      <diagonal/>
    </border>
    <border>
      <left/>
      <right style="double">
        <color indexed="64"/>
      </right>
      <top/>
      <bottom/>
      <diagonal/>
    </border>
    <border>
      <left style="medium">
        <color indexed="64"/>
      </left>
      <right style="medium">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uble">
        <color indexed="64"/>
      </left>
      <right/>
      <top style="dotted">
        <color indexed="64"/>
      </top>
      <bottom style="medium">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526">
    <xf numFmtId="0" fontId="0" fillId="0" borderId="0" xfId="0">
      <alignment vertical="center"/>
    </xf>
    <xf numFmtId="0" fontId="0" fillId="0" borderId="2" xfId="0" applyBorder="1" applyAlignment="1">
      <alignment horizontal="center" vertical="center"/>
    </xf>
    <xf numFmtId="0" fontId="0" fillId="0" borderId="1" xfId="0" applyBorder="1">
      <alignment vertical="center"/>
    </xf>
    <xf numFmtId="0" fontId="0" fillId="0" borderId="6" xfId="0" applyBorder="1">
      <alignment vertical="center"/>
    </xf>
    <xf numFmtId="0" fontId="0" fillId="0" borderId="7" xfId="0" applyBorder="1">
      <alignment vertical="center"/>
    </xf>
    <xf numFmtId="0" fontId="0" fillId="0" borderId="9" xfId="0" applyBorder="1" applyAlignment="1">
      <alignment horizontal="center" vertical="center"/>
    </xf>
    <xf numFmtId="0" fontId="0" fillId="0" borderId="15"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31" xfId="0" applyBorder="1">
      <alignment vertical="center"/>
    </xf>
    <xf numFmtId="0" fontId="0" fillId="0" borderId="33"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2" xfId="0" applyBorder="1" applyAlignment="1">
      <alignment horizontal="center" vertical="center"/>
    </xf>
    <xf numFmtId="0" fontId="0" fillId="0" borderId="41" xfId="0" applyBorder="1" applyAlignment="1">
      <alignment horizontal="center" vertical="center"/>
    </xf>
    <xf numFmtId="6" fontId="0" fillId="0" borderId="21" xfId="1" applyFont="1" applyBorder="1">
      <alignment vertical="center"/>
    </xf>
    <xf numFmtId="6" fontId="0" fillId="0" borderId="2" xfId="1" applyFont="1" applyBorder="1">
      <alignment vertical="center"/>
    </xf>
    <xf numFmtId="6" fontId="0" fillId="0" borderId="22" xfId="1" applyFont="1" applyBorder="1">
      <alignment vertical="center"/>
    </xf>
    <xf numFmtId="6" fontId="0" fillId="0" borderId="25" xfId="1" applyFont="1" applyBorder="1">
      <alignment vertical="center"/>
    </xf>
    <xf numFmtId="6" fontId="0" fillId="2" borderId="30" xfId="1" applyFont="1" applyFill="1" applyBorder="1">
      <alignment vertical="center"/>
    </xf>
    <xf numFmtId="6" fontId="0" fillId="0" borderId="36" xfId="1" applyFont="1" applyBorder="1">
      <alignment vertical="center"/>
    </xf>
    <xf numFmtId="6" fontId="0" fillId="0" borderId="43" xfId="1" applyFont="1" applyBorder="1">
      <alignment vertical="center"/>
    </xf>
    <xf numFmtId="6" fontId="0" fillId="0" borderId="30" xfId="1" applyFont="1" applyBorder="1">
      <alignment vertical="center"/>
    </xf>
    <xf numFmtId="6" fontId="0" fillId="0" borderId="4" xfId="1" applyFont="1" applyBorder="1">
      <alignment vertical="center"/>
    </xf>
    <xf numFmtId="6" fontId="0" fillId="0" borderId="23" xfId="1" applyFont="1" applyBorder="1">
      <alignment vertical="center"/>
    </xf>
    <xf numFmtId="6" fontId="0" fillId="0" borderId="9" xfId="1" applyFont="1" applyBorder="1">
      <alignment vertical="center"/>
    </xf>
    <xf numFmtId="6" fontId="0" fillId="0" borderId="42" xfId="1" applyFont="1" applyBorder="1">
      <alignment vertical="center"/>
    </xf>
    <xf numFmtId="6" fontId="0" fillId="0" borderId="24" xfId="1" applyFont="1" applyBorder="1">
      <alignment vertical="center"/>
    </xf>
    <xf numFmtId="6" fontId="0" fillId="0" borderId="34" xfId="1" applyFont="1" applyBorder="1">
      <alignment vertical="center"/>
    </xf>
    <xf numFmtId="6" fontId="0" fillId="0" borderId="8" xfId="1" applyFont="1" applyBorder="1">
      <alignment vertical="center"/>
    </xf>
    <xf numFmtId="6" fontId="0" fillId="0" borderId="14" xfId="1" applyFont="1" applyBorder="1">
      <alignment vertical="center"/>
    </xf>
    <xf numFmtId="6" fontId="0" fillId="0" borderId="40" xfId="1" applyFont="1" applyBorder="1">
      <alignment vertical="center"/>
    </xf>
    <xf numFmtId="6" fontId="0" fillId="0" borderId="20" xfId="1" applyFont="1" applyBorder="1">
      <alignment vertical="center"/>
    </xf>
    <xf numFmtId="6" fontId="0" fillId="0" borderId="13" xfId="1" applyFont="1" applyBorder="1">
      <alignment vertical="center"/>
    </xf>
    <xf numFmtId="6" fontId="0" fillId="0" borderId="29" xfId="1" applyFont="1" applyBorder="1">
      <alignment vertical="center"/>
    </xf>
    <xf numFmtId="6" fontId="0" fillId="0" borderId="28" xfId="1" applyFont="1" applyBorder="1">
      <alignment vertical="center"/>
    </xf>
    <xf numFmtId="6" fontId="0" fillId="3" borderId="27" xfId="1" applyFont="1" applyFill="1" applyBorder="1">
      <alignment vertical="center"/>
    </xf>
    <xf numFmtId="6" fontId="0" fillId="0" borderId="27" xfId="1" applyFont="1" applyBorder="1">
      <alignment vertical="center"/>
    </xf>
    <xf numFmtId="6" fontId="0" fillId="0" borderId="26" xfId="1" applyFont="1" applyBorder="1">
      <alignment vertical="center"/>
    </xf>
    <xf numFmtId="6" fontId="0" fillId="0" borderId="3" xfId="1" applyFont="1" applyBorder="1">
      <alignment vertical="center"/>
    </xf>
    <xf numFmtId="6" fontId="0" fillId="0" borderId="0" xfId="1" applyFont="1" applyBorder="1">
      <alignment vertical="center"/>
    </xf>
    <xf numFmtId="6" fontId="0" fillId="0" borderId="44" xfId="1" applyFont="1" applyBorder="1">
      <alignment vertical="center"/>
    </xf>
    <xf numFmtId="6" fontId="0" fillId="0" borderId="46" xfId="1" applyFont="1" applyBorder="1">
      <alignment vertical="center"/>
    </xf>
    <xf numFmtId="0" fontId="0" fillId="0" borderId="47" xfId="0" applyBorder="1" applyAlignment="1">
      <alignment horizontal="center" vertical="center"/>
    </xf>
    <xf numFmtId="6" fontId="0" fillId="3" borderId="26" xfId="1" applyFont="1" applyFill="1" applyBorder="1">
      <alignment vertical="center"/>
    </xf>
    <xf numFmtId="6" fontId="0" fillId="0" borderId="50" xfId="1" applyFont="1" applyBorder="1">
      <alignment vertical="center"/>
    </xf>
    <xf numFmtId="6" fontId="0" fillId="0" borderId="51" xfId="1" applyFont="1" applyBorder="1">
      <alignment vertical="center"/>
    </xf>
    <xf numFmtId="6" fontId="0" fillId="0" borderId="52" xfId="1" applyFont="1" applyBorder="1">
      <alignment vertical="center"/>
    </xf>
    <xf numFmtId="6" fontId="0" fillId="0" borderId="53" xfId="1" applyFont="1" applyBorder="1">
      <alignment vertical="center"/>
    </xf>
    <xf numFmtId="6" fontId="0" fillId="0" borderId="50" xfId="1" applyFont="1" applyFill="1" applyBorder="1">
      <alignment vertical="center"/>
    </xf>
    <xf numFmtId="6" fontId="0" fillId="0" borderId="52" xfId="1" applyFont="1" applyFill="1" applyBorder="1">
      <alignment vertical="center"/>
    </xf>
    <xf numFmtId="6" fontId="0" fillId="0" borderId="53" xfId="1" applyFont="1" applyFill="1" applyBorder="1">
      <alignment vertical="center"/>
    </xf>
    <xf numFmtId="6" fontId="0" fillId="0" borderId="54" xfId="1" applyFont="1" applyBorder="1">
      <alignment vertical="center"/>
    </xf>
    <xf numFmtId="6" fontId="0" fillId="0" borderId="55" xfId="1" applyFont="1" applyBorder="1">
      <alignment vertical="center"/>
    </xf>
    <xf numFmtId="6" fontId="0" fillId="0" borderId="29" xfId="1" applyFont="1" applyFill="1" applyBorder="1">
      <alignment vertical="center"/>
    </xf>
    <xf numFmtId="6" fontId="0" fillId="0" borderId="9" xfId="1" applyFont="1" applyFill="1" applyBorder="1">
      <alignment vertical="center"/>
    </xf>
    <xf numFmtId="6" fontId="0" fillId="0" borderId="23" xfId="1" applyFont="1" applyFill="1" applyBorder="1">
      <alignment vertical="center"/>
    </xf>
    <xf numFmtId="6" fontId="0" fillId="5" borderId="23" xfId="1" applyFont="1" applyFill="1" applyBorder="1">
      <alignment vertical="center"/>
    </xf>
    <xf numFmtId="6" fontId="0" fillId="5" borderId="26" xfId="1" applyFont="1" applyFill="1" applyBorder="1">
      <alignment vertical="center"/>
    </xf>
    <xf numFmtId="6" fontId="0" fillId="6" borderId="23" xfId="1" applyFont="1" applyFill="1" applyBorder="1">
      <alignment vertical="center"/>
    </xf>
    <xf numFmtId="6" fontId="0" fillId="6" borderId="26" xfId="1" applyFont="1" applyFill="1" applyBorder="1">
      <alignment vertical="center"/>
    </xf>
    <xf numFmtId="6" fontId="0" fillId="7" borderId="23" xfId="1" applyFont="1" applyFill="1" applyBorder="1">
      <alignment vertical="center"/>
    </xf>
    <xf numFmtId="6" fontId="0" fillId="8" borderId="23" xfId="1" applyFont="1" applyFill="1" applyBorder="1">
      <alignment vertical="center"/>
    </xf>
    <xf numFmtId="6" fontId="0" fillId="0" borderId="26" xfId="1" applyFont="1" applyFill="1" applyBorder="1">
      <alignment vertical="center"/>
    </xf>
    <xf numFmtId="6" fontId="0" fillId="9" borderId="23" xfId="1" applyFont="1" applyFill="1" applyBorder="1">
      <alignment vertical="center"/>
    </xf>
    <xf numFmtId="6" fontId="0" fillId="9" borderId="0" xfId="1" applyFont="1" applyFill="1" applyBorder="1">
      <alignment vertical="center"/>
    </xf>
    <xf numFmtId="6" fontId="0" fillId="10" borderId="26" xfId="1" applyFont="1" applyFill="1" applyBorder="1">
      <alignment vertical="center"/>
    </xf>
    <xf numFmtId="6" fontId="0" fillId="10" borderId="23" xfId="1" applyFont="1" applyFill="1" applyBorder="1">
      <alignment vertical="center"/>
    </xf>
    <xf numFmtId="0" fontId="0" fillId="0" borderId="57" xfId="0" applyBorder="1">
      <alignment vertical="center"/>
    </xf>
    <xf numFmtId="6" fontId="0" fillId="0" borderId="59" xfId="1" applyFont="1" applyBorder="1">
      <alignment vertical="center"/>
    </xf>
    <xf numFmtId="6" fontId="0" fillId="0" borderId="60" xfId="1" applyFont="1" applyBorder="1">
      <alignment vertical="center"/>
    </xf>
    <xf numFmtId="6" fontId="0" fillId="0" borderId="61" xfId="1" applyFont="1" applyBorder="1">
      <alignment vertical="center"/>
    </xf>
    <xf numFmtId="6" fontId="0" fillId="0" borderId="62" xfId="1" applyFont="1" applyBorder="1">
      <alignment vertical="center"/>
    </xf>
    <xf numFmtId="6" fontId="0" fillId="0" borderId="63" xfId="1" applyFont="1" applyBorder="1">
      <alignment vertical="center"/>
    </xf>
    <xf numFmtId="6" fontId="0" fillId="0" borderId="45" xfId="1" applyFont="1" applyBorder="1">
      <alignment vertical="center"/>
    </xf>
    <xf numFmtId="6" fontId="0" fillId="0" borderId="61" xfId="1" applyFont="1" applyFill="1" applyBorder="1">
      <alignment vertical="center"/>
    </xf>
    <xf numFmtId="0" fontId="0" fillId="0" borderId="56" xfId="0" applyBorder="1">
      <alignment vertical="center"/>
    </xf>
    <xf numFmtId="6" fontId="0" fillId="0" borderId="58" xfId="1" applyFont="1" applyBorder="1">
      <alignment vertical="center"/>
    </xf>
    <xf numFmtId="6" fontId="0" fillId="0" borderId="64" xfId="1" applyFont="1" applyBorder="1">
      <alignment vertical="center"/>
    </xf>
    <xf numFmtId="6" fontId="0" fillId="0" borderId="66" xfId="1" applyFont="1" applyBorder="1">
      <alignment vertical="center"/>
    </xf>
    <xf numFmtId="6" fontId="0" fillId="4" borderId="42" xfId="1" applyFont="1" applyFill="1" applyBorder="1">
      <alignment vertical="center"/>
    </xf>
    <xf numFmtId="6" fontId="0" fillId="4" borderId="58" xfId="1" applyFont="1" applyFill="1" applyBorder="1">
      <alignment vertical="center"/>
    </xf>
    <xf numFmtId="6" fontId="0" fillId="2" borderId="29" xfId="1" applyFont="1" applyFill="1" applyBorder="1">
      <alignment vertical="center"/>
    </xf>
    <xf numFmtId="6" fontId="0" fillId="0" borderId="0" xfId="0" applyNumberFormat="1">
      <alignment vertical="center"/>
    </xf>
    <xf numFmtId="6" fontId="0" fillId="11" borderId="23" xfId="1" applyFont="1" applyFill="1" applyBorder="1">
      <alignment vertical="center"/>
    </xf>
    <xf numFmtId="6" fontId="0" fillId="12" borderId="45" xfId="1" applyFont="1" applyFill="1" applyBorder="1">
      <alignment vertical="center"/>
    </xf>
    <xf numFmtId="6" fontId="0" fillId="12" borderId="23" xfId="1" applyFont="1" applyFill="1" applyBorder="1">
      <alignment vertical="center"/>
    </xf>
    <xf numFmtId="6" fontId="0" fillId="11" borderId="44" xfId="1" applyFont="1" applyFill="1" applyBorder="1">
      <alignment vertical="center"/>
    </xf>
    <xf numFmtId="0" fontId="5" fillId="0" borderId="0" xfId="0" applyFont="1">
      <alignment vertical="center"/>
    </xf>
    <xf numFmtId="0" fontId="5" fillId="11" borderId="0" xfId="0" applyFont="1" applyFill="1">
      <alignment vertical="center"/>
    </xf>
    <xf numFmtId="6" fontId="0" fillId="12" borderId="34" xfId="1" applyFont="1" applyFill="1" applyBorder="1">
      <alignment vertical="center"/>
    </xf>
    <xf numFmtId="6" fontId="3" fillId="13" borderId="26" xfId="1" applyFont="1" applyFill="1" applyBorder="1">
      <alignment vertical="center"/>
    </xf>
    <xf numFmtId="6" fontId="0" fillId="13" borderId="23" xfId="1" applyFont="1" applyFill="1" applyBorder="1">
      <alignment vertical="center"/>
    </xf>
    <xf numFmtId="6" fontId="0" fillId="13" borderId="29" xfId="1" applyFont="1" applyFill="1" applyBorder="1">
      <alignment vertical="center"/>
    </xf>
    <xf numFmtId="6" fontId="0" fillId="0" borderId="2" xfId="1" applyFont="1" applyFill="1" applyBorder="1">
      <alignment vertical="center"/>
    </xf>
    <xf numFmtId="6" fontId="0" fillId="0" borderId="44" xfId="1" applyFont="1" applyFill="1" applyBorder="1">
      <alignment vertical="center"/>
    </xf>
    <xf numFmtId="6" fontId="0" fillId="2" borderId="9" xfId="1" applyFont="1" applyFill="1" applyBorder="1">
      <alignment vertical="center"/>
    </xf>
    <xf numFmtId="6" fontId="7" fillId="0" borderId="23" xfId="1" applyFont="1" applyBorder="1">
      <alignment vertical="center"/>
    </xf>
    <xf numFmtId="6" fontId="7" fillId="0" borderId="34" xfId="1" applyFont="1" applyBorder="1">
      <alignment vertical="center"/>
    </xf>
    <xf numFmtId="6" fontId="7" fillId="0" borderId="9" xfId="1" applyFont="1" applyBorder="1">
      <alignment vertical="center"/>
    </xf>
    <xf numFmtId="6" fontId="0" fillId="14" borderId="34" xfId="1" applyFont="1" applyFill="1" applyBorder="1">
      <alignment vertical="center"/>
    </xf>
    <xf numFmtId="6" fontId="0" fillId="14" borderId="23" xfId="1" applyFont="1" applyFill="1" applyBorder="1">
      <alignment vertical="center"/>
    </xf>
    <xf numFmtId="6" fontId="7" fillId="14" borderId="9" xfId="1" applyFont="1" applyFill="1" applyBorder="1">
      <alignment vertical="center"/>
    </xf>
    <xf numFmtId="6" fontId="0" fillId="14" borderId="9" xfId="1" applyFont="1" applyFill="1" applyBorder="1">
      <alignment vertical="center"/>
    </xf>
    <xf numFmtId="6" fontId="0" fillId="14" borderId="24" xfId="1" applyFont="1" applyFill="1" applyBorder="1">
      <alignment vertical="center"/>
    </xf>
    <xf numFmtId="6" fontId="0" fillId="14" borderId="14" xfId="1" applyFont="1" applyFill="1" applyBorder="1">
      <alignment vertical="center"/>
    </xf>
    <xf numFmtId="6" fontId="0" fillId="14" borderId="27" xfId="1" applyFont="1" applyFill="1" applyBorder="1">
      <alignment vertical="center"/>
    </xf>
    <xf numFmtId="6" fontId="0" fillId="14" borderId="30" xfId="1" applyFont="1" applyFill="1" applyBorder="1">
      <alignment vertical="center"/>
    </xf>
    <xf numFmtId="6" fontId="0" fillId="15" borderId="30" xfId="1" applyFont="1" applyFill="1" applyBorder="1">
      <alignment vertical="center"/>
    </xf>
    <xf numFmtId="6" fontId="0" fillId="15" borderId="2" xfId="1" applyFont="1" applyFill="1" applyBorder="1">
      <alignment vertical="center"/>
    </xf>
    <xf numFmtId="6" fontId="0" fillId="15" borderId="61" xfId="1" applyFont="1" applyFill="1" applyBorder="1">
      <alignment vertical="center"/>
    </xf>
    <xf numFmtId="6" fontId="0" fillId="15" borderId="65" xfId="1" applyFont="1" applyFill="1" applyBorder="1">
      <alignment vertical="center"/>
    </xf>
    <xf numFmtId="6" fontId="0" fillId="15" borderId="22" xfId="1" applyFont="1" applyFill="1" applyBorder="1">
      <alignment vertical="center"/>
    </xf>
    <xf numFmtId="6" fontId="0" fillId="15" borderId="25" xfId="1" applyFont="1" applyFill="1" applyBorder="1">
      <alignment vertical="center"/>
    </xf>
    <xf numFmtId="6" fontId="0" fillId="15" borderId="9" xfId="1" applyFont="1" applyFill="1" applyBorder="1">
      <alignment vertical="center"/>
    </xf>
    <xf numFmtId="6" fontId="0" fillId="15" borderId="34" xfId="1" applyFont="1" applyFill="1" applyBorder="1">
      <alignment vertical="center"/>
    </xf>
    <xf numFmtId="6" fontId="0" fillId="15" borderId="23" xfId="1" applyFont="1" applyFill="1" applyBorder="1">
      <alignment vertical="center"/>
    </xf>
    <xf numFmtId="6" fontId="7" fillId="15" borderId="23" xfId="1" applyFont="1" applyFill="1" applyBorder="1">
      <alignment vertical="center"/>
    </xf>
    <xf numFmtId="6" fontId="0" fillId="15" borderId="35" xfId="1" applyFont="1" applyFill="1" applyBorder="1">
      <alignment vertical="center"/>
    </xf>
    <xf numFmtId="6" fontId="0" fillId="15" borderId="59" xfId="1" applyFont="1" applyFill="1" applyBorder="1">
      <alignment vertical="center"/>
    </xf>
    <xf numFmtId="6" fontId="0" fillId="16" borderId="2" xfId="1" applyFont="1" applyFill="1" applyBorder="1">
      <alignment vertical="center"/>
    </xf>
    <xf numFmtId="6" fontId="0" fillId="16" borderId="27" xfId="1" applyFont="1" applyFill="1" applyBorder="1">
      <alignment vertical="center"/>
    </xf>
    <xf numFmtId="6" fontId="0" fillId="16" borderId="29" xfId="1" applyFont="1" applyFill="1" applyBorder="1">
      <alignment vertical="center"/>
    </xf>
    <xf numFmtId="6" fontId="0" fillId="16" borderId="61" xfId="1" applyFont="1" applyFill="1" applyBorder="1">
      <alignment vertical="center"/>
    </xf>
    <xf numFmtId="6" fontId="0" fillId="16" borderId="64" xfId="1" applyFont="1" applyFill="1" applyBorder="1">
      <alignment vertical="center"/>
    </xf>
    <xf numFmtId="6" fontId="0" fillId="17" borderId="23" xfId="1" applyFont="1" applyFill="1" applyBorder="1">
      <alignment vertical="center"/>
    </xf>
    <xf numFmtId="6" fontId="0" fillId="17" borderId="26" xfId="1" applyFont="1" applyFill="1" applyBorder="1">
      <alignment vertical="center"/>
    </xf>
    <xf numFmtId="6" fontId="0" fillId="18" borderId="34" xfId="1" applyFont="1" applyFill="1" applyBorder="1">
      <alignment vertical="center"/>
    </xf>
    <xf numFmtId="6" fontId="0" fillId="18" borderId="9" xfId="1" applyFont="1" applyFill="1" applyBorder="1">
      <alignment vertical="center"/>
    </xf>
    <xf numFmtId="6" fontId="0" fillId="19" borderId="65" xfId="1" applyFont="1" applyFill="1" applyBorder="1">
      <alignment vertical="center"/>
    </xf>
    <xf numFmtId="6" fontId="0" fillId="19" borderId="22" xfId="1" applyFont="1" applyFill="1" applyBorder="1">
      <alignment vertical="center"/>
    </xf>
    <xf numFmtId="6" fontId="0" fillId="19" borderId="25" xfId="1" applyFont="1" applyFill="1" applyBorder="1">
      <alignment vertical="center"/>
    </xf>
    <xf numFmtId="6" fontId="0" fillId="19" borderId="61" xfId="1" applyFont="1" applyFill="1" applyBorder="1">
      <alignment vertical="center"/>
    </xf>
    <xf numFmtId="6" fontId="0" fillId="19" borderId="30" xfId="1" applyFont="1" applyFill="1" applyBorder="1">
      <alignment vertical="center"/>
    </xf>
    <xf numFmtId="6" fontId="0" fillId="19" borderId="2" xfId="1" applyFont="1" applyFill="1" applyBorder="1">
      <alignment vertical="center"/>
    </xf>
    <xf numFmtId="6" fontId="0" fillId="2" borderId="20" xfId="1" applyFont="1" applyFill="1" applyBorder="1">
      <alignment vertical="center"/>
    </xf>
    <xf numFmtId="6" fontId="0" fillId="2" borderId="34" xfId="1" applyFont="1" applyFill="1" applyBorder="1">
      <alignment vertical="center"/>
    </xf>
    <xf numFmtId="6" fontId="0" fillId="2" borderId="23" xfId="1" applyFont="1" applyFill="1" applyBorder="1">
      <alignment vertical="center"/>
    </xf>
    <xf numFmtId="6" fontId="0" fillId="2" borderId="24" xfId="1" applyFont="1" applyFill="1" applyBorder="1">
      <alignment vertical="center"/>
    </xf>
    <xf numFmtId="6" fontId="0" fillId="2" borderId="14" xfId="1" applyFont="1" applyFill="1" applyBorder="1">
      <alignment vertical="center"/>
    </xf>
    <xf numFmtId="6" fontId="0" fillId="10" borderId="29" xfId="1" applyFont="1" applyFill="1" applyBorder="1">
      <alignment vertical="center"/>
    </xf>
    <xf numFmtId="0" fontId="0" fillId="20" borderId="0" xfId="0" applyFill="1">
      <alignment vertical="center"/>
    </xf>
    <xf numFmtId="6" fontId="0" fillId="20" borderId="2" xfId="1" applyFont="1" applyFill="1" applyBorder="1">
      <alignment vertical="center"/>
    </xf>
    <xf numFmtId="6" fontId="0" fillId="20" borderId="28" xfId="1" applyFont="1" applyFill="1" applyBorder="1">
      <alignment vertical="center"/>
    </xf>
    <xf numFmtId="6" fontId="0" fillId="20" borderId="23" xfId="1" applyFont="1" applyFill="1" applyBorder="1">
      <alignment vertical="center"/>
    </xf>
    <xf numFmtId="6" fontId="0" fillId="20" borderId="34" xfId="1" applyFont="1" applyFill="1" applyBorder="1">
      <alignment vertical="center"/>
    </xf>
    <xf numFmtId="6" fontId="0" fillId="21" borderId="45" xfId="1" applyFont="1" applyFill="1" applyBorder="1">
      <alignment vertical="center"/>
    </xf>
    <xf numFmtId="0" fontId="0" fillId="0" borderId="67" xfId="0" applyBorder="1" applyAlignment="1">
      <alignment horizontal="center" vertical="center"/>
    </xf>
    <xf numFmtId="0" fontId="0" fillId="0" borderId="67" xfId="0" applyBorder="1">
      <alignment vertical="center"/>
    </xf>
    <xf numFmtId="3" fontId="0" fillId="0" borderId="67" xfId="0" applyNumberFormat="1" applyBorder="1" applyAlignment="1">
      <alignment horizontal="left" vertical="center"/>
    </xf>
    <xf numFmtId="0" fontId="0" fillId="0" borderId="67" xfId="0" applyBorder="1" applyAlignment="1">
      <alignment horizontal="left" vertical="center"/>
    </xf>
    <xf numFmtId="0" fontId="0" fillId="0" borderId="68" xfId="0" applyBorder="1">
      <alignment vertical="center"/>
    </xf>
    <xf numFmtId="0" fontId="8" fillId="0" borderId="0" xfId="0" applyFont="1">
      <alignment vertical="center"/>
    </xf>
    <xf numFmtId="0" fontId="9" fillId="0" borderId="0" xfId="0" applyFont="1">
      <alignment vertical="center"/>
    </xf>
    <xf numFmtId="0" fontId="6" fillId="0" borderId="0" xfId="0" applyFont="1">
      <alignment vertical="center"/>
    </xf>
    <xf numFmtId="3" fontId="0" fillId="0" borderId="0" xfId="0" applyNumberFormat="1">
      <alignment vertical="center"/>
    </xf>
    <xf numFmtId="0" fontId="0" fillId="0" borderId="0" xfId="0" quotePrefix="1">
      <alignment vertical="center"/>
    </xf>
    <xf numFmtId="0" fontId="7" fillId="0" borderId="0" xfId="0" quotePrefix="1" applyFont="1">
      <alignment vertical="center"/>
    </xf>
    <xf numFmtId="0" fontId="7" fillId="0" borderId="0" xfId="0" applyFont="1">
      <alignment vertical="center"/>
    </xf>
    <xf numFmtId="0" fontId="12" fillId="0" borderId="0" xfId="0" quotePrefix="1" applyFont="1">
      <alignment vertical="center"/>
    </xf>
    <xf numFmtId="0" fontId="12" fillId="0" borderId="0" xfId="0" applyFont="1">
      <alignment vertical="center"/>
    </xf>
    <xf numFmtId="0" fontId="13" fillId="0" borderId="0" xfId="0" applyFont="1">
      <alignment vertical="center"/>
    </xf>
    <xf numFmtId="0" fontId="0" fillId="0" borderId="69" xfId="0" applyBorder="1" applyAlignment="1">
      <alignment horizontal="center" vertical="center"/>
    </xf>
    <xf numFmtId="0" fontId="0" fillId="0" borderId="47" xfId="0" applyBorder="1">
      <alignment vertical="center"/>
    </xf>
    <xf numFmtId="3" fontId="0" fillId="0" borderId="67" xfId="0" applyNumberFormat="1" applyBorder="1">
      <alignment vertical="center"/>
    </xf>
    <xf numFmtId="0" fontId="0" fillId="0" borderId="69" xfId="0" applyBorder="1">
      <alignment vertical="center"/>
    </xf>
    <xf numFmtId="0" fontId="0" fillId="0" borderId="68" xfId="0" applyBorder="1" applyAlignment="1">
      <alignment horizontal="left" vertical="center"/>
    </xf>
    <xf numFmtId="0" fontId="16" fillId="0" borderId="0" xfId="0" applyFont="1">
      <alignment vertical="center"/>
    </xf>
    <xf numFmtId="0" fontId="0" fillId="11" borderId="70" xfId="0" applyFill="1" applyBorder="1">
      <alignment vertical="center"/>
    </xf>
    <xf numFmtId="0" fontId="0" fillId="11" borderId="71" xfId="0" applyFill="1" applyBorder="1">
      <alignment vertical="center"/>
    </xf>
    <xf numFmtId="0" fontId="0" fillId="11" borderId="72" xfId="0" applyFill="1" applyBorder="1">
      <alignment vertical="center"/>
    </xf>
    <xf numFmtId="0" fontId="0" fillId="11" borderId="1" xfId="0" applyFill="1" applyBorder="1">
      <alignment vertical="center"/>
    </xf>
    <xf numFmtId="3" fontId="0" fillId="11" borderId="0" xfId="0" applyNumberFormat="1" applyFill="1">
      <alignment vertical="center"/>
    </xf>
    <xf numFmtId="0" fontId="0" fillId="11" borderId="0" xfId="0" applyFill="1">
      <alignment vertical="center"/>
    </xf>
    <xf numFmtId="0" fontId="0" fillId="11" borderId="2" xfId="0" applyFill="1" applyBorder="1">
      <alignment vertical="center"/>
    </xf>
    <xf numFmtId="0" fontId="10" fillId="11" borderId="1" xfId="0" applyFont="1" applyFill="1" applyBorder="1">
      <alignment vertical="center"/>
    </xf>
    <xf numFmtId="0" fontId="0" fillId="11" borderId="0" xfId="0" applyFill="1" applyAlignment="1">
      <alignment vertical="center" wrapText="1"/>
    </xf>
    <xf numFmtId="0" fontId="0" fillId="11" borderId="55" xfId="0" applyFill="1" applyBorder="1">
      <alignment vertical="center"/>
    </xf>
    <xf numFmtId="0" fontId="0" fillId="11" borderId="3" xfId="0" applyFill="1" applyBorder="1">
      <alignment vertical="center"/>
    </xf>
    <xf numFmtId="0" fontId="0" fillId="11" borderId="4" xfId="0" applyFill="1" applyBorder="1">
      <alignment vertical="center"/>
    </xf>
    <xf numFmtId="0" fontId="0" fillId="22" borderId="70" xfId="0" applyFill="1" applyBorder="1">
      <alignment vertical="center"/>
    </xf>
    <xf numFmtId="0" fontId="0" fillId="22" borderId="71" xfId="0" applyFill="1" applyBorder="1">
      <alignment vertical="center"/>
    </xf>
    <xf numFmtId="0" fontId="0" fillId="22" borderId="72" xfId="0" applyFill="1" applyBorder="1">
      <alignment vertical="center"/>
    </xf>
    <xf numFmtId="0" fontId="0" fillId="22" borderId="1" xfId="0" applyFill="1" applyBorder="1">
      <alignment vertical="center"/>
    </xf>
    <xf numFmtId="0" fontId="0" fillId="22" borderId="0" xfId="0" applyFill="1">
      <alignment vertical="center"/>
    </xf>
    <xf numFmtId="0" fontId="0" fillId="22" borderId="2" xfId="0" applyFill="1" applyBorder="1">
      <alignment vertical="center"/>
    </xf>
    <xf numFmtId="3" fontId="0" fillId="22" borderId="0" xfId="0" applyNumberFormat="1" applyFill="1">
      <alignment vertical="center"/>
    </xf>
    <xf numFmtId="3" fontId="0" fillId="22" borderId="3" xfId="0" applyNumberFormat="1" applyFill="1" applyBorder="1">
      <alignment vertical="center"/>
    </xf>
    <xf numFmtId="0" fontId="0" fillId="22" borderId="3" xfId="0" applyFill="1" applyBorder="1">
      <alignment vertical="center"/>
    </xf>
    <xf numFmtId="0" fontId="8" fillId="22" borderId="55" xfId="0" applyFont="1" applyFill="1" applyBorder="1">
      <alignment vertical="center"/>
    </xf>
    <xf numFmtId="0" fontId="0" fillId="18" borderId="0" xfId="0" applyFill="1">
      <alignment vertical="center"/>
    </xf>
    <xf numFmtId="0" fontId="0" fillId="0" borderId="71" xfId="0" applyBorder="1">
      <alignment vertical="center"/>
    </xf>
    <xf numFmtId="0" fontId="0" fillId="22" borderId="47" xfId="0" applyFill="1" applyBorder="1">
      <alignment vertical="center"/>
    </xf>
    <xf numFmtId="0" fontId="0" fillId="22" borderId="69" xfId="0" applyFill="1" applyBorder="1">
      <alignment vertical="center"/>
    </xf>
    <xf numFmtId="3" fontId="0" fillId="22" borderId="69" xfId="0" applyNumberFormat="1" applyFill="1" applyBorder="1">
      <alignment vertical="center"/>
    </xf>
    <xf numFmtId="3" fontId="0" fillId="11" borderId="69" xfId="0" applyNumberFormat="1" applyFill="1" applyBorder="1">
      <alignment vertical="center"/>
    </xf>
    <xf numFmtId="0" fontId="0" fillId="11" borderId="67" xfId="0" applyFill="1" applyBorder="1">
      <alignment vertical="center"/>
    </xf>
    <xf numFmtId="0" fontId="0" fillId="11" borderId="0" xfId="0" applyFill="1" applyAlignment="1">
      <alignment horizontal="right" vertical="center"/>
    </xf>
    <xf numFmtId="0" fontId="0" fillId="11" borderId="71" xfId="0" applyFill="1" applyBorder="1" applyAlignment="1">
      <alignment horizontal="right" vertical="center"/>
    </xf>
    <xf numFmtId="0" fontId="8" fillId="11" borderId="47" xfId="0" applyFont="1" applyFill="1" applyBorder="1" applyAlignment="1">
      <alignment horizontal="right" vertical="center"/>
    </xf>
    <xf numFmtId="0" fontId="0" fillId="22" borderId="0" xfId="0" applyFill="1" applyAlignment="1">
      <alignment horizontal="right" vertical="center"/>
    </xf>
    <xf numFmtId="0" fontId="8" fillId="22" borderId="47" xfId="0" applyFont="1" applyFill="1" applyBorder="1" applyAlignment="1">
      <alignment horizontal="right" vertical="center"/>
    </xf>
    <xf numFmtId="0" fontId="18" fillId="0" borderId="0" xfId="0" applyFont="1">
      <alignment vertical="center"/>
    </xf>
    <xf numFmtId="0" fontId="19" fillId="0" borderId="0" xfId="0" applyFont="1">
      <alignment vertical="center"/>
    </xf>
    <xf numFmtId="0" fontId="9" fillId="18" borderId="0" xfId="0" applyFont="1" applyFill="1">
      <alignment vertical="center"/>
    </xf>
    <xf numFmtId="14" fontId="0" fillId="0" borderId="0" xfId="0" applyNumberFormat="1">
      <alignment vertical="center"/>
    </xf>
    <xf numFmtId="176" fontId="0" fillId="0" borderId="0" xfId="0" applyNumberFormat="1">
      <alignment vertical="center"/>
    </xf>
    <xf numFmtId="0" fontId="0" fillId="0" borderId="70" xfId="0" applyBorder="1">
      <alignment vertical="center"/>
    </xf>
    <xf numFmtId="0" fontId="0" fillId="0" borderId="72" xfId="0" applyBorder="1">
      <alignment vertical="center"/>
    </xf>
    <xf numFmtId="177" fontId="0" fillId="0" borderId="0" xfId="0" applyNumberFormat="1">
      <alignment vertical="center"/>
    </xf>
    <xf numFmtId="0" fontId="0" fillId="0" borderId="55" xfId="0" applyBorder="1">
      <alignment vertical="center"/>
    </xf>
    <xf numFmtId="176" fontId="0" fillId="0" borderId="3" xfId="0" applyNumberFormat="1" applyBorder="1">
      <alignment vertical="center"/>
    </xf>
    <xf numFmtId="0" fontId="20" fillId="0" borderId="0" xfId="0" applyFont="1">
      <alignment vertical="center"/>
    </xf>
    <xf numFmtId="178" fontId="0" fillId="0" borderId="0" xfId="0" applyNumberFormat="1">
      <alignment vertical="center"/>
    </xf>
    <xf numFmtId="178" fontId="0" fillId="0" borderId="67" xfId="0" applyNumberFormat="1" applyBorder="1">
      <alignment vertical="center"/>
    </xf>
    <xf numFmtId="0" fontId="0" fillId="0" borderId="69" xfId="0" applyBorder="1" applyAlignment="1">
      <alignment horizontal="right" vertical="center"/>
    </xf>
    <xf numFmtId="0" fontId="6" fillId="0" borderId="67" xfId="0" applyFont="1" applyBorder="1">
      <alignment vertical="center"/>
    </xf>
    <xf numFmtId="0" fontId="6" fillId="0" borderId="67" xfId="0" applyFont="1" applyBorder="1" applyAlignment="1">
      <alignment horizontal="center" vertical="center"/>
    </xf>
    <xf numFmtId="3" fontId="6" fillId="0" borderId="67" xfId="0" applyNumberFormat="1" applyFont="1" applyBorder="1">
      <alignment vertical="center"/>
    </xf>
    <xf numFmtId="178" fontId="6" fillId="0" borderId="67" xfId="0" applyNumberFormat="1" applyFont="1" applyBorder="1">
      <alignment vertical="center"/>
    </xf>
    <xf numFmtId="0" fontId="6" fillId="0" borderId="67" xfId="0" applyFont="1" applyBorder="1" applyAlignment="1">
      <alignment horizontal="right"/>
    </xf>
    <xf numFmtId="0" fontId="6" fillId="0" borderId="67" xfId="0" applyFont="1" applyBorder="1" applyAlignment="1">
      <alignment horizontal="right" vertical="center"/>
    </xf>
    <xf numFmtId="49" fontId="0" fillId="0" borderId="0" xfId="0" applyNumberFormat="1">
      <alignment vertical="center"/>
    </xf>
    <xf numFmtId="49" fontId="6" fillId="0" borderId="67" xfId="0" applyNumberFormat="1" applyFont="1" applyBorder="1" applyAlignment="1">
      <alignment horizontal="right" vertical="center"/>
    </xf>
    <xf numFmtId="49" fontId="6" fillId="0" borderId="67" xfId="0" applyNumberFormat="1" applyFont="1" applyBorder="1">
      <alignment vertical="center"/>
    </xf>
    <xf numFmtId="0" fontId="0" fillId="0" borderId="73" xfId="0" applyBorder="1">
      <alignment vertical="center"/>
    </xf>
    <xf numFmtId="178" fontId="0" fillId="0" borderId="73" xfId="0" applyNumberFormat="1" applyBorder="1">
      <alignment vertical="center"/>
    </xf>
    <xf numFmtId="0" fontId="0" fillId="0" borderId="74" xfId="0" applyBorder="1">
      <alignment vertical="center"/>
    </xf>
    <xf numFmtId="178" fontId="0" fillId="0" borderId="74" xfId="0" applyNumberFormat="1" applyBorder="1">
      <alignment vertical="center"/>
    </xf>
    <xf numFmtId="178" fontId="6" fillId="0" borderId="67" xfId="0" applyNumberFormat="1" applyFont="1" applyBorder="1" applyAlignment="1">
      <alignment horizontal="right" vertical="center"/>
    </xf>
    <xf numFmtId="179" fontId="0" fillId="0" borderId="2" xfId="0" applyNumberFormat="1" applyBorder="1">
      <alignment vertical="center"/>
    </xf>
    <xf numFmtId="179" fontId="0" fillId="0" borderId="4" xfId="0" applyNumberFormat="1" applyBorder="1">
      <alignment vertical="center"/>
    </xf>
    <xf numFmtId="0" fontId="6" fillId="0" borderId="75" xfId="0" applyFont="1" applyBorder="1">
      <alignment vertical="center"/>
    </xf>
    <xf numFmtId="0" fontId="0" fillId="0" borderId="0" xfId="0" applyAlignment="1">
      <alignment horizontal="right" vertical="center"/>
    </xf>
    <xf numFmtId="0" fontId="9" fillId="0" borderId="0" xfId="0" applyFont="1" applyAlignment="1">
      <alignment horizontal="right" vertical="center"/>
    </xf>
    <xf numFmtId="6" fontId="0" fillId="0" borderId="0" xfId="1" applyFont="1" applyFill="1" applyBorder="1">
      <alignment vertical="center"/>
    </xf>
    <xf numFmtId="6" fontId="0" fillId="0" borderId="42" xfId="1" applyFont="1" applyFill="1" applyBorder="1">
      <alignment vertical="center"/>
    </xf>
    <xf numFmtId="6" fontId="0" fillId="2" borderId="58" xfId="1" applyFont="1" applyFill="1" applyBorder="1">
      <alignment vertical="center"/>
    </xf>
    <xf numFmtId="6" fontId="0" fillId="2" borderId="64" xfId="1" applyFont="1" applyFill="1" applyBorder="1">
      <alignment vertical="center"/>
    </xf>
    <xf numFmtId="6" fontId="0" fillId="16" borderId="28" xfId="1" applyFont="1" applyFill="1" applyBorder="1">
      <alignment vertical="center"/>
    </xf>
    <xf numFmtId="0" fontId="8" fillId="0" borderId="17" xfId="0" applyFont="1" applyBorder="1">
      <alignment vertical="center"/>
    </xf>
    <xf numFmtId="0" fontId="7" fillId="0" borderId="6" xfId="0" applyFont="1" applyBorder="1">
      <alignment vertical="center"/>
    </xf>
    <xf numFmtId="0" fontId="7" fillId="0" borderId="18" xfId="0" applyFont="1" applyBorder="1">
      <alignment vertical="center"/>
    </xf>
    <xf numFmtId="6" fontId="7" fillId="14" borderId="23" xfId="1" applyFont="1" applyFill="1" applyBorder="1">
      <alignment vertical="center"/>
    </xf>
    <xf numFmtId="0" fontId="7" fillId="0" borderId="19" xfId="0" applyFont="1" applyBorder="1">
      <alignment vertical="center"/>
    </xf>
    <xf numFmtId="6" fontId="7" fillId="14" borderId="20" xfId="1" applyFont="1" applyFill="1" applyBorder="1">
      <alignment vertical="center"/>
    </xf>
    <xf numFmtId="6" fontId="24" fillId="14" borderId="9" xfId="1" applyFont="1" applyFill="1" applyBorder="1">
      <alignment vertical="center"/>
    </xf>
    <xf numFmtId="0" fontId="0" fillId="14" borderId="0" xfId="0" applyFill="1">
      <alignment vertical="center"/>
    </xf>
    <xf numFmtId="0" fontId="0" fillId="0" borderId="77" xfId="0" applyBorder="1">
      <alignment vertical="center"/>
    </xf>
    <xf numFmtId="0" fontId="0" fillId="0" borderId="76" xfId="0" applyBorder="1">
      <alignment vertical="center"/>
    </xf>
    <xf numFmtId="6" fontId="0" fillId="0" borderId="78" xfId="1" applyFont="1" applyBorder="1">
      <alignment vertical="center"/>
    </xf>
    <xf numFmtId="0" fontId="0" fillId="14" borderId="77" xfId="0" applyFill="1" applyBorder="1">
      <alignment vertical="center"/>
    </xf>
    <xf numFmtId="0" fontId="0" fillId="14" borderId="76" xfId="0" applyFill="1" applyBorder="1">
      <alignment vertical="center"/>
    </xf>
    <xf numFmtId="0" fontId="0" fillId="0" borderId="80" xfId="0" applyBorder="1">
      <alignment vertical="center"/>
    </xf>
    <xf numFmtId="0" fontId="0" fillId="0" borderId="79" xfId="0" applyBorder="1">
      <alignment vertical="center"/>
    </xf>
    <xf numFmtId="0" fontId="0" fillId="0" borderId="81" xfId="0" applyBorder="1">
      <alignment vertical="center"/>
    </xf>
    <xf numFmtId="0" fontId="0" fillId="0" borderId="65" xfId="0" applyBorder="1">
      <alignment vertical="center"/>
    </xf>
    <xf numFmtId="0" fontId="0" fillId="0" borderId="83" xfId="0" applyBorder="1">
      <alignment vertical="center"/>
    </xf>
    <xf numFmtId="0" fontId="0" fillId="0" borderId="82" xfId="0" applyBorder="1">
      <alignment vertical="center"/>
    </xf>
    <xf numFmtId="6" fontId="0" fillId="0" borderId="84" xfId="1" applyFont="1" applyBorder="1">
      <alignment vertical="center"/>
    </xf>
    <xf numFmtId="0" fontId="7" fillId="14" borderId="0" xfId="0" applyFont="1" applyFill="1">
      <alignment vertical="center"/>
    </xf>
    <xf numFmtId="0" fontId="7" fillId="22" borderId="0" xfId="0" applyFont="1" applyFill="1">
      <alignment vertical="center"/>
    </xf>
    <xf numFmtId="0" fontId="0" fillId="22" borderId="67" xfId="0" applyFill="1" applyBorder="1">
      <alignment vertical="center"/>
    </xf>
    <xf numFmtId="3" fontId="0" fillId="22" borderId="67" xfId="0" applyNumberFormat="1" applyFill="1" applyBorder="1">
      <alignment vertical="center"/>
    </xf>
    <xf numFmtId="0" fontId="25" fillId="0" borderId="0" xfId="0" applyFont="1">
      <alignment vertical="center"/>
    </xf>
    <xf numFmtId="6" fontId="7" fillId="14" borderId="24" xfId="1" applyFont="1" applyFill="1" applyBorder="1">
      <alignment vertical="center"/>
    </xf>
    <xf numFmtId="3" fontId="0" fillId="22" borderId="47" xfId="0" applyNumberFormat="1" applyFill="1" applyBorder="1">
      <alignment vertical="center"/>
    </xf>
    <xf numFmtId="3" fontId="0" fillId="0" borderId="47" xfId="0" applyNumberFormat="1" applyBorder="1">
      <alignment vertical="center"/>
    </xf>
    <xf numFmtId="0" fontId="0" fillId="0" borderId="0" xfId="0" applyAlignment="1">
      <alignment horizontal="center" vertical="center"/>
    </xf>
    <xf numFmtId="0" fontId="23" fillId="0" borderId="0" xfId="0" applyFont="1">
      <alignment vertical="center"/>
    </xf>
    <xf numFmtId="0" fontId="6" fillId="0" borderId="0" xfId="0" applyFont="1" applyAlignment="1">
      <alignment horizontal="center" vertical="center"/>
    </xf>
    <xf numFmtId="14" fontId="0" fillId="0" borderId="0" xfId="0" applyNumberFormat="1" applyAlignment="1">
      <alignment horizontal="center" vertical="center"/>
    </xf>
    <xf numFmtId="6" fontId="0" fillId="11" borderId="9" xfId="1" applyFont="1" applyFill="1" applyBorder="1">
      <alignment vertical="center"/>
    </xf>
    <xf numFmtId="6" fontId="0" fillId="12" borderId="24" xfId="1" applyFont="1" applyFill="1" applyBorder="1">
      <alignment vertical="center"/>
    </xf>
    <xf numFmtId="6" fontId="26" fillId="8" borderId="62" xfId="1" applyFont="1" applyFill="1" applyBorder="1">
      <alignment vertical="center"/>
    </xf>
    <xf numFmtId="6" fontId="7" fillId="0" borderId="85" xfId="1" applyFont="1" applyBorder="1">
      <alignment vertical="center"/>
    </xf>
    <xf numFmtId="6" fontId="0" fillId="15" borderId="28" xfId="1" applyFont="1" applyFill="1" applyBorder="1">
      <alignment vertical="center"/>
    </xf>
    <xf numFmtId="6" fontId="0" fillId="8" borderId="62" xfId="1" applyFont="1" applyFill="1" applyBorder="1">
      <alignment vertical="center"/>
    </xf>
    <xf numFmtId="6" fontId="0" fillId="8" borderId="64" xfId="1" applyFont="1" applyFill="1" applyBorder="1">
      <alignment vertical="center"/>
    </xf>
    <xf numFmtId="6" fontId="7" fillId="0" borderId="42" xfId="1" applyFont="1" applyFill="1" applyBorder="1">
      <alignment vertical="center"/>
    </xf>
    <xf numFmtId="6" fontId="0" fillId="14" borderId="58" xfId="1" applyFont="1" applyFill="1" applyBorder="1">
      <alignment vertical="center"/>
    </xf>
    <xf numFmtId="6" fontId="27" fillId="2" borderId="24" xfId="1" applyFont="1" applyFill="1" applyBorder="1">
      <alignment vertical="center"/>
    </xf>
    <xf numFmtId="0" fontId="6" fillId="0" borderId="0" xfId="0" quotePrefix="1" applyFont="1">
      <alignment vertical="center"/>
    </xf>
    <xf numFmtId="0" fontId="0" fillId="0" borderId="86" xfId="0" applyBorder="1">
      <alignment vertical="center"/>
    </xf>
    <xf numFmtId="0" fontId="11" fillId="0" borderId="0" xfId="0" applyFont="1">
      <alignment vertical="center"/>
    </xf>
    <xf numFmtId="0" fontId="7" fillId="0" borderId="0" xfId="0" applyFont="1" applyAlignment="1">
      <alignment horizontal="center" vertical="center"/>
    </xf>
    <xf numFmtId="6" fontId="0" fillId="15" borderId="23" xfId="1" quotePrefix="1" applyFont="1" applyFill="1" applyBorder="1">
      <alignment vertical="center"/>
    </xf>
    <xf numFmtId="0" fontId="7" fillId="0" borderId="37" xfId="0" applyFont="1" applyBorder="1">
      <alignment vertical="center"/>
    </xf>
    <xf numFmtId="6" fontId="0" fillId="0" borderId="87" xfId="1" applyFont="1" applyBorder="1">
      <alignment vertical="center"/>
    </xf>
    <xf numFmtId="0" fontId="0" fillId="0" borderId="9" xfId="0" applyBorder="1">
      <alignment vertical="center"/>
    </xf>
    <xf numFmtId="176" fontId="0" fillId="15" borderId="23" xfId="0" applyNumberFormat="1" applyFill="1" applyBorder="1">
      <alignment vertical="center"/>
    </xf>
    <xf numFmtId="176" fontId="0" fillId="15" borderId="9" xfId="0" applyNumberFormat="1" applyFill="1" applyBorder="1">
      <alignment vertical="center"/>
    </xf>
    <xf numFmtId="176" fontId="0" fillId="15" borderId="24" xfId="0" applyNumberFormat="1" applyFill="1" applyBorder="1">
      <alignment vertical="center"/>
    </xf>
    <xf numFmtId="0" fontId="6" fillId="0" borderId="69" xfId="0" applyFont="1" applyBorder="1">
      <alignment vertical="center"/>
    </xf>
    <xf numFmtId="0" fontId="14" fillId="0" borderId="69" xfId="0" applyFont="1" applyBorder="1">
      <alignment vertical="center"/>
    </xf>
    <xf numFmtId="0" fontId="0" fillId="0" borderId="75" xfId="0" applyBorder="1">
      <alignment vertical="center"/>
    </xf>
    <xf numFmtId="0" fontId="0" fillId="2" borderId="0" xfId="0" applyFill="1">
      <alignment vertical="center"/>
    </xf>
    <xf numFmtId="0" fontId="8" fillId="2" borderId="0" xfId="0" applyFont="1" applyFill="1">
      <alignment vertical="center"/>
    </xf>
    <xf numFmtId="3" fontId="0" fillId="2" borderId="0" xfId="0" applyNumberFormat="1" applyFill="1">
      <alignment vertical="center"/>
    </xf>
    <xf numFmtId="3" fontId="7" fillId="2" borderId="0" xfId="0" applyNumberFormat="1" applyFont="1" applyFill="1">
      <alignment vertical="center"/>
    </xf>
    <xf numFmtId="0" fontId="0" fillId="2" borderId="67" xfId="0" applyFill="1" applyBorder="1">
      <alignment vertical="center"/>
    </xf>
    <xf numFmtId="3" fontId="0" fillId="2" borderId="67" xfId="0" applyNumberFormat="1" applyFill="1" applyBorder="1">
      <alignment vertical="center"/>
    </xf>
    <xf numFmtId="0" fontId="9" fillId="2" borderId="0" xfId="0" applyFont="1" applyFill="1">
      <alignment vertical="center"/>
    </xf>
    <xf numFmtId="0" fontId="7" fillId="2" borderId="0" xfId="0" applyFont="1" applyFill="1">
      <alignment vertical="center"/>
    </xf>
    <xf numFmtId="0" fontId="11" fillId="2" borderId="0" xfId="0" applyFont="1" applyFill="1">
      <alignment vertical="center"/>
    </xf>
    <xf numFmtId="6" fontId="0" fillId="0" borderId="83" xfId="1" applyFont="1" applyBorder="1">
      <alignment vertical="center"/>
    </xf>
    <xf numFmtId="0" fontId="12" fillId="2" borderId="0" xfId="0" applyFont="1" applyFill="1">
      <alignment vertical="center"/>
    </xf>
    <xf numFmtId="0" fontId="30" fillId="0" borderId="0" xfId="0" applyFont="1">
      <alignment vertical="center"/>
    </xf>
    <xf numFmtId="3" fontId="7" fillId="0" borderId="0" xfId="0" applyNumberFormat="1" applyFont="1">
      <alignment vertical="center"/>
    </xf>
    <xf numFmtId="180" fontId="0" fillId="0" borderId="0" xfId="1" applyNumberFormat="1" applyFont="1" applyBorder="1">
      <alignment vertical="center"/>
    </xf>
    <xf numFmtId="0" fontId="0" fillId="23" borderId="6" xfId="0" applyFill="1" applyBorder="1">
      <alignment vertical="center"/>
    </xf>
    <xf numFmtId="0" fontId="32" fillId="2" borderId="0" xfId="0" applyFont="1" applyFill="1">
      <alignment vertical="center"/>
    </xf>
    <xf numFmtId="6" fontId="0" fillId="0" borderId="34" xfId="1" applyFont="1" applyFill="1" applyBorder="1">
      <alignment vertical="center"/>
    </xf>
    <xf numFmtId="180" fontId="0" fillId="24" borderId="83" xfId="0" applyNumberFormat="1" applyFill="1" applyBorder="1">
      <alignment vertical="center"/>
    </xf>
    <xf numFmtId="180" fontId="0" fillId="24" borderId="52" xfId="1" applyNumberFormat="1" applyFont="1" applyFill="1" applyBorder="1">
      <alignment vertical="center"/>
    </xf>
    <xf numFmtId="0" fontId="0" fillId="0" borderId="88" xfId="0" applyBorder="1" applyAlignment="1">
      <alignment horizontal="center" vertical="center"/>
    </xf>
    <xf numFmtId="0" fontId="0" fillId="0" borderId="14" xfId="0" applyBorder="1">
      <alignment vertical="center"/>
    </xf>
    <xf numFmtId="0" fontId="0" fillId="0" borderId="9" xfId="0" quotePrefix="1" applyBorder="1">
      <alignment vertical="center"/>
    </xf>
    <xf numFmtId="0" fontId="0" fillId="0" borderId="90" xfId="0" applyBorder="1">
      <alignment vertical="center"/>
    </xf>
    <xf numFmtId="180" fontId="0" fillId="0" borderId="2" xfId="0" applyNumberFormat="1" applyBorder="1">
      <alignment vertical="center"/>
    </xf>
    <xf numFmtId="180" fontId="0" fillId="23" borderId="2" xfId="0" applyNumberFormat="1" applyFill="1" applyBorder="1">
      <alignment vertical="center"/>
    </xf>
    <xf numFmtId="177" fontId="0" fillId="0" borderId="89" xfId="0" applyNumberFormat="1" applyBorder="1">
      <alignment vertical="center"/>
    </xf>
    <xf numFmtId="177" fontId="0" fillId="0" borderId="65" xfId="0" applyNumberFormat="1" applyBorder="1">
      <alignment vertical="center"/>
    </xf>
    <xf numFmtId="177" fontId="0" fillId="0" borderId="9" xfId="0" applyNumberFormat="1" applyBorder="1">
      <alignment vertical="center"/>
    </xf>
    <xf numFmtId="177" fontId="5" fillId="0" borderId="9" xfId="0" applyNumberFormat="1" applyFont="1" applyBorder="1">
      <alignment vertical="center"/>
    </xf>
    <xf numFmtId="0" fontId="0" fillId="0" borderId="91" xfId="0" applyBorder="1">
      <alignment vertical="center"/>
    </xf>
    <xf numFmtId="177" fontId="0" fillId="0" borderId="42" xfId="0" applyNumberFormat="1" applyBorder="1">
      <alignment vertical="center"/>
    </xf>
    <xf numFmtId="177" fontId="0" fillId="0" borderId="43" xfId="0" applyNumberFormat="1" applyBorder="1">
      <alignment vertical="center"/>
    </xf>
    <xf numFmtId="0" fontId="0" fillId="0" borderId="42" xfId="0" applyBorder="1">
      <alignment vertical="center"/>
    </xf>
    <xf numFmtId="0" fontId="0" fillId="0" borderId="43" xfId="0" applyBorder="1">
      <alignment vertical="center"/>
    </xf>
    <xf numFmtId="0" fontId="0" fillId="0" borderId="3" xfId="0" applyBorder="1">
      <alignment vertical="center"/>
    </xf>
    <xf numFmtId="0" fontId="0" fillId="0" borderId="92" xfId="0" applyBorder="1">
      <alignment vertical="center"/>
    </xf>
    <xf numFmtId="0" fontId="0" fillId="0" borderId="93" xfId="0" applyBorder="1">
      <alignment vertical="center"/>
    </xf>
    <xf numFmtId="0" fontId="0" fillId="0" borderId="94" xfId="0" applyBorder="1">
      <alignment vertical="center"/>
    </xf>
    <xf numFmtId="6" fontId="0" fillId="11" borderId="22" xfId="1" applyFont="1" applyFill="1" applyBorder="1">
      <alignment vertical="center"/>
    </xf>
    <xf numFmtId="0" fontId="9" fillId="0" borderId="6" xfId="0" applyFont="1" applyBorder="1">
      <alignment vertical="center"/>
    </xf>
    <xf numFmtId="0" fontId="0" fillId="0" borderId="2" xfId="0" applyBorder="1">
      <alignment vertical="center"/>
    </xf>
    <xf numFmtId="0" fontId="0" fillId="23" borderId="2" xfId="0" applyFill="1" applyBorder="1">
      <alignment vertical="center"/>
    </xf>
    <xf numFmtId="0" fontId="0" fillId="0" borderId="0" xfId="0" applyAlignment="1">
      <alignment horizontal="left" vertical="top"/>
    </xf>
    <xf numFmtId="177" fontId="0" fillId="23" borderId="22" xfId="0" applyNumberFormat="1" applyFill="1" applyBorder="1">
      <alignment vertical="center"/>
    </xf>
    <xf numFmtId="177" fontId="0" fillId="0" borderId="22" xfId="0" applyNumberFormat="1" applyBorder="1">
      <alignment vertical="center"/>
    </xf>
    <xf numFmtId="6" fontId="0" fillId="11" borderId="25" xfId="1" applyFont="1" applyFill="1" applyBorder="1">
      <alignment vertical="center"/>
    </xf>
    <xf numFmtId="177" fontId="0" fillId="0" borderId="25" xfId="0" applyNumberFormat="1" applyBorder="1">
      <alignment vertical="center"/>
    </xf>
    <xf numFmtId="177" fontId="0" fillId="0" borderId="23" xfId="0" applyNumberFormat="1" applyBorder="1">
      <alignment vertical="center"/>
    </xf>
    <xf numFmtId="6" fontId="0" fillId="0" borderId="1" xfId="1" applyFont="1" applyBorder="1">
      <alignment vertical="center"/>
    </xf>
    <xf numFmtId="6" fontId="0" fillId="0" borderId="97" xfId="1" applyFont="1" applyBorder="1">
      <alignment vertical="center"/>
    </xf>
    <xf numFmtId="177" fontId="0" fillId="0" borderId="69" xfId="0" applyNumberFormat="1" applyBorder="1">
      <alignment vertical="center"/>
    </xf>
    <xf numFmtId="177" fontId="0" fillId="0" borderId="77" xfId="0" applyNumberFormat="1" applyBorder="1">
      <alignment vertical="center"/>
    </xf>
    <xf numFmtId="177" fontId="0" fillId="0" borderId="76" xfId="0" applyNumberFormat="1" applyBorder="1">
      <alignment vertical="center"/>
    </xf>
    <xf numFmtId="177" fontId="0" fillId="0" borderId="98" xfId="0" applyNumberFormat="1" applyBorder="1">
      <alignment vertical="center"/>
    </xf>
    <xf numFmtId="177" fontId="0" fillId="0" borderId="78" xfId="0" applyNumberFormat="1" applyBorder="1">
      <alignment vertical="center"/>
    </xf>
    <xf numFmtId="180" fontId="0" fillId="23" borderId="99" xfId="0" applyNumberFormat="1" applyFill="1" applyBorder="1">
      <alignment vertical="center"/>
    </xf>
    <xf numFmtId="180" fontId="0" fillId="0" borderId="99" xfId="0" applyNumberFormat="1" applyBorder="1">
      <alignment vertical="center"/>
    </xf>
    <xf numFmtId="0" fontId="0" fillId="0" borderId="34" xfId="0" applyBorder="1">
      <alignment vertical="center"/>
    </xf>
    <xf numFmtId="0" fontId="0" fillId="0" borderId="24" xfId="0" applyBorder="1">
      <alignment vertical="center"/>
    </xf>
    <xf numFmtId="0" fontId="0" fillId="0" borderId="22" xfId="0" applyBorder="1">
      <alignment vertical="center"/>
    </xf>
    <xf numFmtId="180" fontId="0" fillId="0" borderId="30" xfId="0" applyNumberFormat="1" applyBorder="1">
      <alignment vertical="center"/>
    </xf>
    <xf numFmtId="0" fontId="0" fillId="0" borderId="100" xfId="0" applyBorder="1">
      <alignment vertical="center"/>
    </xf>
    <xf numFmtId="6" fontId="0" fillId="19" borderId="99" xfId="1" applyFont="1" applyFill="1" applyBorder="1">
      <alignment vertical="center"/>
    </xf>
    <xf numFmtId="6" fontId="0" fillId="19" borderId="101" xfId="1" applyFont="1" applyFill="1" applyBorder="1">
      <alignment vertical="center"/>
    </xf>
    <xf numFmtId="6" fontId="0" fillId="19" borderId="102" xfId="1" applyFont="1" applyFill="1" applyBorder="1">
      <alignment vertical="center"/>
    </xf>
    <xf numFmtId="6" fontId="0" fillId="19" borderId="103" xfId="1" applyFont="1" applyFill="1" applyBorder="1">
      <alignment vertical="center"/>
    </xf>
    <xf numFmtId="0" fontId="0" fillId="22" borderId="104" xfId="0" applyFill="1" applyBorder="1">
      <alignment vertical="center"/>
    </xf>
    <xf numFmtId="0" fontId="0" fillId="22" borderId="68" xfId="0" applyFill="1" applyBorder="1">
      <alignment vertical="center"/>
    </xf>
    <xf numFmtId="0" fontId="7" fillId="0" borderId="2" xfId="0" applyFont="1" applyBorder="1">
      <alignment vertical="center"/>
    </xf>
    <xf numFmtId="180" fontId="0" fillId="16" borderId="105" xfId="0" applyNumberFormat="1" applyFill="1" applyBorder="1">
      <alignment vertical="center"/>
    </xf>
    <xf numFmtId="180" fontId="0" fillId="24" borderId="77" xfId="0" applyNumberFormat="1" applyFill="1" applyBorder="1">
      <alignment vertical="center"/>
    </xf>
    <xf numFmtId="180" fontId="0" fillId="24" borderId="75" xfId="0" applyNumberFormat="1" applyFill="1" applyBorder="1">
      <alignment vertical="center"/>
    </xf>
    <xf numFmtId="180" fontId="0" fillId="0" borderId="77" xfId="0" applyNumberFormat="1" applyBorder="1">
      <alignment vertical="center"/>
    </xf>
    <xf numFmtId="0" fontId="0" fillId="0" borderId="106" xfId="0" applyBorder="1">
      <alignment vertical="center"/>
    </xf>
    <xf numFmtId="6" fontId="0" fillId="0" borderId="107" xfId="1" applyFont="1" applyBorder="1">
      <alignment vertical="center"/>
    </xf>
    <xf numFmtId="176" fontId="0" fillId="15" borderId="87" xfId="0" applyNumberFormat="1" applyFill="1" applyBorder="1">
      <alignment vertical="center"/>
    </xf>
    <xf numFmtId="176" fontId="0" fillId="15" borderId="59" xfId="0" applyNumberFormat="1" applyFill="1" applyBorder="1">
      <alignment vertical="center"/>
    </xf>
    <xf numFmtId="0" fontId="0" fillId="0" borderId="108" xfId="0" applyBorder="1">
      <alignment vertical="center"/>
    </xf>
    <xf numFmtId="6" fontId="0" fillId="0" borderId="109" xfId="1" applyFont="1" applyBorder="1">
      <alignment vertical="center"/>
    </xf>
    <xf numFmtId="0" fontId="5" fillId="0" borderId="1" xfId="0" applyFont="1" applyBorder="1">
      <alignment vertical="center"/>
    </xf>
    <xf numFmtId="6" fontId="0" fillId="0" borderId="111" xfId="1" applyFont="1" applyBorder="1">
      <alignment vertical="center"/>
    </xf>
    <xf numFmtId="0" fontId="5" fillId="0" borderId="110" xfId="0" applyFont="1" applyBorder="1">
      <alignment vertical="center"/>
    </xf>
    <xf numFmtId="0" fontId="8" fillId="0" borderId="69" xfId="0" applyFont="1" applyBorder="1">
      <alignment vertical="center"/>
    </xf>
    <xf numFmtId="0" fontId="0" fillId="0" borderId="112" xfId="0" applyBorder="1">
      <alignment vertical="center"/>
    </xf>
    <xf numFmtId="0" fontId="22" fillId="0" borderId="65" xfId="0" applyFont="1" applyBorder="1">
      <alignment vertical="center"/>
    </xf>
    <xf numFmtId="0" fontId="29" fillId="0" borderId="65" xfId="0" applyFont="1" applyBorder="1">
      <alignment vertical="center"/>
    </xf>
    <xf numFmtId="0" fontId="8" fillId="0" borderId="65" xfId="0" applyFont="1" applyBorder="1">
      <alignment vertical="center"/>
    </xf>
    <xf numFmtId="180" fontId="0" fillId="0" borderId="9" xfId="0" applyNumberFormat="1" applyBorder="1">
      <alignment vertical="center"/>
    </xf>
    <xf numFmtId="177" fontId="0" fillId="0" borderId="86" xfId="0" applyNumberFormat="1" applyBorder="1">
      <alignment vertical="center"/>
    </xf>
    <xf numFmtId="0" fontId="17" fillId="2" borderId="0" xfId="0" applyFont="1" applyFill="1">
      <alignment vertical="center"/>
    </xf>
    <xf numFmtId="0" fontId="30" fillId="2" borderId="0" xfId="0" applyFont="1" applyFill="1">
      <alignment vertical="center"/>
    </xf>
    <xf numFmtId="0" fontId="0" fillId="14" borderId="67" xfId="0" applyFill="1" applyBorder="1">
      <alignment vertical="center"/>
    </xf>
    <xf numFmtId="3" fontId="0" fillId="14" borderId="67" xfId="0" applyNumberFormat="1" applyFill="1" applyBorder="1">
      <alignment vertical="center"/>
    </xf>
    <xf numFmtId="3" fontId="0" fillId="14" borderId="0" xfId="0" applyNumberFormat="1" applyFill="1">
      <alignment vertical="center"/>
    </xf>
    <xf numFmtId="0" fontId="0" fillId="14" borderId="47" xfId="0" applyFill="1" applyBorder="1">
      <alignment vertical="center"/>
    </xf>
    <xf numFmtId="0" fontId="0" fillId="14" borderId="69" xfId="0" applyFill="1" applyBorder="1">
      <alignment vertical="center"/>
    </xf>
    <xf numFmtId="3" fontId="0" fillId="14" borderId="47" xfId="0" applyNumberFormat="1" applyFill="1" applyBorder="1">
      <alignment vertical="center"/>
    </xf>
    <xf numFmtId="0" fontId="0" fillId="14" borderId="68" xfId="0" applyFill="1" applyBorder="1">
      <alignment vertical="center"/>
    </xf>
    <xf numFmtId="0" fontId="0" fillId="14" borderId="104" xfId="0" applyFill="1" applyBorder="1">
      <alignment vertical="center"/>
    </xf>
    <xf numFmtId="0" fontId="11" fillId="14" borderId="0" xfId="0" applyFont="1" applyFill="1">
      <alignment vertical="center"/>
    </xf>
    <xf numFmtId="6" fontId="0" fillId="0" borderId="24" xfId="1" applyFont="1" applyFill="1" applyBorder="1">
      <alignment vertical="center"/>
    </xf>
    <xf numFmtId="180" fontId="0" fillId="0" borderId="0" xfId="0" applyNumberFormat="1">
      <alignment vertical="center"/>
    </xf>
    <xf numFmtId="177" fontId="5" fillId="0" borderId="0" xfId="0" applyNumberFormat="1" applyFont="1">
      <alignment vertical="center"/>
    </xf>
    <xf numFmtId="6" fontId="0" fillId="0" borderId="27" xfId="1" applyFont="1" applyFill="1" applyBorder="1">
      <alignment vertical="center"/>
    </xf>
    <xf numFmtId="6" fontId="0" fillId="0" borderId="45" xfId="1" applyFont="1" applyFill="1" applyBorder="1">
      <alignment vertical="center"/>
    </xf>
    <xf numFmtId="0" fontId="0" fillId="0" borderId="1" xfId="0" quotePrefix="1" applyBorder="1">
      <alignment vertical="center"/>
    </xf>
    <xf numFmtId="0" fontId="0" fillId="0" borderId="44" xfId="0" applyBorder="1">
      <alignment vertical="center"/>
    </xf>
    <xf numFmtId="0" fontId="0" fillId="0" borderId="26" xfId="0" applyBorder="1">
      <alignment vertical="center"/>
    </xf>
    <xf numFmtId="0" fontId="0" fillId="0" borderId="45" xfId="0" applyBorder="1">
      <alignment vertical="center"/>
    </xf>
    <xf numFmtId="0" fontId="5" fillId="0" borderId="106" xfId="0" applyFont="1" applyBorder="1">
      <alignment vertical="center"/>
    </xf>
    <xf numFmtId="0" fontId="0" fillId="0" borderId="113" xfId="0" applyBorder="1">
      <alignment vertical="center"/>
    </xf>
    <xf numFmtId="6" fontId="0" fillId="0" borderId="114" xfId="1" applyFont="1" applyFill="1" applyBorder="1">
      <alignment vertical="center"/>
    </xf>
    <xf numFmtId="6" fontId="0" fillId="0" borderId="114" xfId="1" applyFont="1" applyBorder="1">
      <alignment vertical="center"/>
    </xf>
    <xf numFmtId="6" fontId="0" fillId="0" borderId="115" xfId="1" applyFont="1" applyBorder="1">
      <alignment vertical="center"/>
    </xf>
    <xf numFmtId="6" fontId="0" fillId="0" borderId="116" xfId="1" applyFont="1" applyBorder="1">
      <alignment vertical="center"/>
    </xf>
    <xf numFmtId="0" fontId="0" fillId="0" borderId="8" xfId="0" applyBorder="1">
      <alignment vertical="center"/>
    </xf>
    <xf numFmtId="0" fontId="0" fillId="0" borderId="119" xfId="0" applyBorder="1">
      <alignment vertical="center"/>
    </xf>
    <xf numFmtId="0" fontId="0" fillId="0" borderId="66" xfId="0" applyBorder="1">
      <alignment vertical="center"/>
    </xf>
    <xf numFmtId="0" fontId="0" fillId="0" borderId="4" xfId="0" applyBorder="1">
      <alignment vertical="center"/>
    </xf>
    <xf numFmtId="0" fontId="0" fillId="0" borderId="120" xfId="0" applyBorder="1">
      <alignment vertical="center"/>
    </xf>
    <xf numFmtId="0" fontId="0" fillId="0" borderId="115" xfId="0" applyBorder="1">
      <alignment vertical="center"/>
    </xf>
    <xf numFmtId="0" fontId="0" fillId="0" borderId="116" xfId="0" applyBorder="1">
      <alignment vertical="center"/>
    </xf>
    <xf numFmtId="0" fontId="0" fillId="0" borderId="118" xfId="0" applyBorder="1">
      <alignment vertical="center"/>
    </xf>
    <xf numFmtId="6" fontId="0" fillId="2" borderId="8" xfId="1" applyFont="1" applyFill="1" applyBorder="1">
      <alignment vertical="center"/>
    </xf>
    <xf numFmtId="6" fontId="0" fillId="0" borderId="117" xfId="1" applyFont="1" applyBorder="1">
      <alignment vertical="center"/>
    </xf>
    <xf numFmtId="6" fontId="0" fillId="2" borderId="117" xfId="1" applyFont="1" applyFill="1" applyBorder="1">
      <alignment vertical="center"/>
    </xf>
    <xf numFmtId="6" fontId="0" fillId="0" borderId="121" xfId="1" applyFont="1" applyBorder="1">
      <alignment vertical="center"/>
    </xf>
    <xf numFmtId="0" fontId="0" fillId="0" borderId="5" xfId="0" applyBorder="1">
      <alignment vertical="center"/>
    </xf>
    <xf numFmtId="6" fontId="0" fillId="0" borderId="122" xfId="1" applyFont="1" applyFill="1" applyBorder="1">
      <alignment vertical="center"/>
    </xf>
    <xf numFmtId="6" fontId="0" fillId="0" borderId="122" xfId="1" applyFont="1" applyBorder="1">
      <alignment vertical="center"/>
    </xf>
    <xf numFmtId="6" fontId="0" fillId="0" borderId="71" xfId="1" applyFont="1" applyBorder="1">
      <alignment vertical="center"/>
    </xf>
    <xf numFmtId="6" fontId="0" fillId="0" borderId="123" xfId="1" applyFont="1" applyBorder="1">
      <alignment vertical="center"/>
    </xf>
    <xf numFmtId="6" fontId="0" fillId="0" borderId="48" xfId="1" applyFont="1" applyBorder="1">
      <alignment vertical="center"/>
    </xf>
    <xf numFmtId="6" fontId="0" fillId="0" borderId="124" xfId="1" applyFont="1" applyBorder="1">
      <alignment vertical="center"/>
    </xf>
    <xf numFmtId="5" fontId="0" fillId="0" borderId="115" xfId="0" applyNumberFormat="1" applyBorder="1">
      <alignment vertical="center"/>
    </xf>
    <xf numFmtId="5" fontId="0" fillId="0" borderId="118" xfId="0" applyNumberFormat="1" applyBorder="1">
      <alignment vertical="center"/>
    </xf>
    <xf numFmtId="6" fontId="0" fillId="23" borderId="9" xfId="1" applyFont="1" applyFill="1" applyBorder="1">
      <alignment vertical="center"/>
    </xf>
    <xf numFmtId="6" fontId="0" fillId="15" borderId="29" xfId="1" applyFont="1" applyFill="1" applyBorder="1">
      <alignment vertical="center"/>
    </xf>
    <xf numFmtId="6" fontId="0" fillId="23" borderId="24" xfId="1" applyFont="1" applyFill="1" applyBorder="1">
      <alignment vertical="center"/>
    </xf>
    <xf numFmtId="6" fontId="0" fillId="0" borderId="30" xfId="1" applyFont="1" applyFill="1" applyBorder="1">
      <alignment vertical="center"/>
    </xf>
    <xf numFmtId="0" fontId="0" fillId="0" borderId="125" xfId="0" applyBorder="1">
      <alignment vertical="center"/>
    </xf>
    <xf numFmtId="6" fontId="0" fillId="0" borderId="126" xfId="1" applyFont="1" applyFill="1" applyBorder="1">
      <alignment vertical="center"/>
    </xf>
    <xf numFmtId="6" fontId="0" fillId="0" borderId="127" xfId="1" applyFont="1" applyBorder="1">
      <alignment vertical="center"/>
    </xf>
    <xf numFmtId="6" fontId="0" fillId="0" borderId="128" xfId="1" applyFont="1" applyBorder="1">
      <alignment vertical="center"/>
    </xf>
    <xf numFmtId="6" fontId="0" fillId="0" borderId="129" xfId="1" applyFont="1" applyBorder="1">
      <alignment vertical="center"/>
    </xf>
    <xf numFmtId="6" fontId="0" fillId="0" borderId="126" xfId="1" applyFont="1" applyBorder="1">
      <alignment vertical="center"/>
    </xf>
    <xf numFmtId="6" fontId="0" fillId="23" borderId="22" xfId="1" applyFont="1" applyFill="1" applyBorder="1">
      <alignment vertical="center"/>
    </xf>
    <xf numFmtId="176" fontId="27" fillId="0" borderId="66" xfId="0" applyNumberFormat="1" applyFont="1" applyBorder="1">
      <alignment vertical="center"/>
    </xf>
    <xf numFmtId="176" fontId="27" fillId="0" borderId="119" xfId="0" applyNumberFormat="1" applyFont="1" applyBorder="1">
      <alignment vertical="center"/>
    </xf>
    <xf numFmtId="6" fontId="0" fillId="0" borderId="119" xfId="1" applyFont="1" applyBorder="1">
      <alignment vertical="center"/>
    </xf>
    <xf numFmtId="6" fontId="0" fillId="0" borderId="130" xfId="1" applyFont="1" applyBorder="1">
      <alignment vertical="center"/>
    </xf>
    <xf numFmtId="0" fontId="0" fillId="0" borderId="122" xfId="0" applyBorder="1">
      <alignment vertical="center"/>
    </xf>
    <xf numFmtId="0" fontId="0" fillId="0" borderId="131" xfId="0" applyBorder="1">
      <alignment vertical="center"/>
    </xf>
    <xf numFmtId="6" fontId="0" fillId="0" borderId="70" xfId="1" applyFont="1" applyBorder="1">
      <alignment vertical="center"/>
    </xf>
    <xf numFmtId="6" fontId="0" fillId="0" borderId="131" xfId="1" applyFont="1" applyFill="1" applyBorder="1">
      <alignment vertical="center"/>
    </xf>
    <xf numFmtId="0" fontId="0" fillId="0" borderId="132" xfId="0" applyBorder="1">
      <alignment vertical="center"/>
    </xf>
    <xf numFmtId="6" fontId="0" fillId="0" borderId="133" xfId="1" applyFont="1" applyBorder="1">
      <alignment vertical="center"/>
    </xf>
    <xf numFmtId="6" fontId="0" fillId="0" borderId="77" xfId="1" applyFont="1" applyFill="1" applyBorder="1">
      <alignment vertical="center"/>
    </xf>
    <xf numFmtId="6" fontId="0" fillId="0" borderId="134" xfId="1" applyFont="1" applyBorder="1">
      <alignment vertical="center"/>
    </xf>
    <xf numFmtId="0" fontId="0" fillId="0" borderId="135" xfId="0" applyBorder="1">
      <alignment vertical="center"/>
    </xf>
    <xf numFmtId="0" fontId="0" fillId="0" borderId="136" xfId="0" applyBorder="1">
      <alignment vertical="center"/>
    </xf>
    <xf numFmtId="0" fontId="0" fillId="0" borderId="134" xfId="0" applyBorder="1">
      <alignment vertical="center"/>
    </xf>
    <xf numFmtId="6" fontId="0" fillId="5" borderId="2" xfId="1" applyFont="1" applyFill="1" applyBorder="1">
      <alignment vertical="center"/>
    </xf>
    <xf numFmtId="6" fontId="0" fillId="5" borderId="58" xfId="1" applyFont="1" applyFill="1" applyBorder="1">
      <alignment vertical="center"/>
    </xf>
    <xf numFmtId="6" fontId="0" fillId="5" borderId="27" xfId="1" applyFont="1" applyFill="1" applyBorder="1">
      <alignment vertical="center"/>
    </xf>
    <xf numFmtId="6" fontId="0" fillId="5" borderId="29" xfId="1" applyFont="1" applyFill="1" applyBorder="1">
      <alignment vertical="center"/>
    </xf>
    <xf numFmtId="6" fontId="0" fillId="25" borderId="34" xfId="1" applyFont="1" applyFill="1" applyBorder="1">
      <alignment vertical="center"/>
    </xf>
    <xf numFmtId="6" fontId="0" fillId="25" borderId="23" xfId="1" applyFont="1" applyFill="1" applyBorder="1">
      <alignment vertical="center"/>
    </xf>
    <xf numFmtId="6" fontId="0" fillId="25" borderId="9" xfId="1" applyFont="1" applyFill="1" applyBorder="1">
      <alignment vertical="center"/>
    </xf>
    <xf numFmtId="0" fontId="0" fillId="19" borderId="72" xfId="0" applyFill="1" applyBorder="1">
      <alignment vertical="center"/>
    </xf>
    <xf numFmtId="0" fontId="0" fillId="19" borderId="2" xfId="0" applyFill="1" applyBorder="1">
      <alignment vertical="center"/>
    </xf>
    <xf numFmtId="0" fontId="0" fillId="19" borderId="4" xfId="0" applyFill="1" applyBorder="1">
      <alignment vertical="center"/>
    </xf>
    <xf numFmtId="0" fontId="0" fillId="19" borderId="133" xfId="0" applyFill="1" applyBorder="1">
      <alignment vertical="center"/>
    </xf>
    <xf numFmtId="0" fontId="0" fillId="19" borderId="65" xfId="0" applyFill="1" applyBorder="1">
      <alignment vertical="center"/>
    </xf>
    <xf numFmtId="0" fontId="0" fillId="19" borderId="66" xfId="0" applyFill="1" applyBorder="1">
      <alignment vertical="center"/>
    </xf>
    <xf numFmtId="6" fontId="0" fillId="5" borderId="72" xfId="1" applyFont="1" applyFill="1" applyBorder="1">
      <alignment vertical="center"/>
    </xf>
    <xf numFmtId="6" fontId="0" fillId="5" borderId="43" xfId="1" applyFont="1" applyFill="1" applyBorder="1">
      <alignment vertical="center"/>
    </xf>
    <xf numFmtId="6" fontId="0" fillId="0" borderId="118" xfId="0" applyNumberFormat="1" applyBorder="1">
      <alignment vertical="center"/>
    </xf>
    <xf numFmtId="6" fontId="0" fillId="0" borderId="115" xfId="0" applyNumberFormat="1" applyBorder="1">
      <alignment vertical="center"/>
    </xf>
    <xf numFmtId="0" fontId="0" fillId="0" borderId="137" xfId="0" applyBorder="1">
      <alignment vertical="center"/>
    </xf>
    <xf numFmtId="6" fontId="0" fillId="25" borderId="117" xfId="1" applyFont="1" applyFill="1" applyBorder="1">
      <alignment vertical="center"/>
    </xf>
    <xf numFmtId="6" fontId="0" fillId="0" borderId="117" xfId="1" applyFont="1" applyFill="1" applyBorder="1">
      <alignment vertical="center"/>
    </xf>
    <xf numFmtId="6" fontId="0" fillId="0" borderId="139" xfId="1" applyFont="1" applyBorder="1">
      <alignment vertical="center"/>
    </xf>
    <xf numFmtId="6" fontId="0" fillId="0" borderId="140" xfId="1" applyFont="1" applyBorder="1">
      <alignment vertical="center"/>
    </xf>
    <xf numFmtId="6" fontId="0" fillId="0" borderId="8" xfId="1" applyFont="1" applyFill="1" applyBorder="1">
      <alignment vertical="center"/>
    </xf>
    <xf numFmtId="6" fontId="0" fillId="0" borderId="120" xfId="1" applyFont="1" applyBorder="1">
      <alignment vertical="center"/>
    </xf>
    <xf numFmtId="6" fontId="0" fillId="0" borderId="138" xfId="1" applyFont="1" applyBorder="1">
      <alignment vertical="center"/>
    </xf>
    <xf numFmtId="0" fontId="0" fillId="13" borderId="67" xfId="0" applyFill="1" applyBorder="1">
      <alignment vertical="center"/>
    </xf>
    <xf numFmtId="0" fontId="0" fillId="13" borderId="69" xfId="0" applyFill="1" applyBorder="1">
      <alignment vertical="center"/>
    </xf>
    <xf numFmtId="0" fontId="0" fillId="13" borderId="122" xfId="0" applyFill="1" applyBorder="1">
      <alignment vertical="center"/>
    </xf>
    <xf numFmtId="0" fontId="0" fillId="26" borderId="67" xfId="0" applyFill="1" applyBorder="1">
      <alignment vertical="center"/>
    </xf>
    <xf numFmtId="6" fontId="0" fillId="26" borderId="22" xfId="1" applyFont="1" applyFill="1" applyBorder="1">
      <alignment vertical="center"/>
    </xf>
    <xf numFmtId="0" fontId="0" fillId="26" borderId="9" xfId="0" applyFill="1" applyBorder="1">
      <alignment vertical="center"/>
    </xf>
    <xf numFmtId="6" fontId="0" fillId="13" borderId="9" xfId="1" applyFont="1" applyFill="1" applyBorder="1">
      <alignment vertical="center"/>
    </xf>
    <xf numFmtId="6" fontId="0" fillId="26" borderId="2" xfId="1" applyFont="1" applyFill="1" applyBorder="1">
      <alignment vertical="center"/>
    </xf>
    <xf numFmtId="0" fontId="0" fillId="26" borderId="77" xfId="0" applyFill="1" applyBorder="1">
      <alignment vertical="center"/>
    </xf>
    <xf numFmtId="0" fontId="0" fillId="13" borderId="77" xfId="0" applyFill="1" applyBorder="1">
      <alignment vertical="center"/>
    </xf>
    <xf numFmtId="0" fontId="0" fillId="19" borderId="67" xfId="0" applyFill="1" applyBorder="1">
      <alignment vertical="center"/>
    </xf>
    <xf numFmtId="0" fontId="0" fillId="19" borderId="69" xfId="0" applyFill="1" applyBorder="1">
      <alignment vertical="center"/>
    </xf>
    <xf numFmtId="6" fontId="0" fillId="19" borderId="20" xfId="1" applyFont="1" applyFill="1" applyBorder="1">
      <alignment vertical="center"/>
    </xf>
    <xf numFmtId="6" fontId="0" fillId="19" borderId="14" xfId="1" applyFont="1" applyFill="1" applyBorder="1">
      <alignment vertical="center"/>
    </xf>
    <xf numFmtId="0" fontId="0" fillId="23" borderId="67" xfId="0" applyFill="1" applyBorder="1">
      <alignment vertical="center"/>
    </xf>
    <xf numFmtId="6" fontId="0" fillId="23" borderId="23" xfId="1" applyFont="1" applyFill="1" applyBorder="1">
      <alignment vertical="center"/>
    </xf>
    <xf numFmtId="6" fontId="0" fillId="0" borderId="138" xfId="1" applyFont="1" applyFill="1" applyBorder="1">
      <alignment vertical="center"/>
    </xf>
    <xf numFmtId="0" fontId="0" fillId="23" borderId="65" xfId="0" applyFill="1" applyBorder="1">
      <alignment vertical="center"/>
    </xf>
    <xf numFmtId="6" fontId="0" fillId="19" borderId="24" xfId="1" applyFont="1" applyFill="1" applyBorder="1">
      <alignment vertical="center"/>
    </xf>
    <xf numFmtId="6" fontId="0" fillId="19" borderId="34" xfId="1" applyFont="1" applyFill="1" applyBorder="1">
      <alignment vertical="center"/>
    </xf>
    <xf numFmtId="6" fontId="0" fillId="19" borderId="9" xfId="1" applyFont="1" applyFill="1" applyBorder="1">
      <alignment vertical="center"/>
    </xf>
    <xf numFmtId="6" fontId="0" fillId="27" borderId="2" xfId="1" applyFont="1" applyFill="1" applyBorder="1">
      <alignment vertical="center"/>
    </xf>
    <xf numFmtId="6" fontId="0" fillId="27" borderId="24" xfId="1" applyFont="1" applyFill="1" applyBorder="1">
      <alignment vertical="center"/>
    </xf>
    <xf numFmtId="6" fontId="0" fillId="27" borderId="29" xfId="1" applyFont="1" applyFill="1" applyBorder="1">
      <alignment vertical="center"/>
    </xf>
    <xf numFmtId="0" fontId="0" fillId="27" borderId="67" xfId="0" applyFill="1" applyBorder="1">
      <alignment vertical="center"/>
    </xf>
    <xf numFmtId="6" fontId="0" fillId="5" borderId="0" xfId="0" applyNumberFormat="1" applyFill="1">
      <alignment vertical="center"/>
    </xf>
    <xf numFmtId="0" fontId="0" fillId="13" borderId="100" xfId="0" applyFill="1" applyBorder="1">
      <alignment vertical="center"/>
    </xf>
    <xf numFmtId="180" fontId="0" fillId="13" borderId="9" xfId="0" applyNumberFormat="1" applyFill="1" applyBorder="1">
      <alignment vertical="center"/>
    </xf>
    <xf numFmtId="6" fontId="0" fillId="13" borderId="2" xfId="1" applyFont="1" applyFill="1" applyBorder="1">
      <alignment vertical="center"/>
    </xf>
    <xf numFmtId="177" fontId="0" fillId="13" borderId="77" xfId="0" applyNumberFormat="1" applyFill="1" applyBorder="1">
      <alignment vertical="center"/>
    </xf>
    <xf numFmtId="177" fontId="0" fillId="13" borderId="98" xfId="0" applyNumberFormat="1" applyFill="1" applyBorder="1">
      <alignment vertical="center"/>
    </xf>
    <xf numFmtId="49" fontId="0" fillId="0" borderId="95" xfId="0" applyNumberFormat="1" applyBorder="1" applyAlignment="1">
      <alignment horizontal="center" vertical="center"/>
    </xf>
    <xf numFmtId="49" fontId="0" fillId="0" borderId="96" xfId="0" applyNumberForma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cellXfs>
  <cellStyles count="2">
    <cellStyle name="通貨" xfId="1" builtinId="7"/>
    <cellStyle name="標準" xfId="0" builtinId="0"/>
  </cellStyles>
  <dxfs count="4">
    <dxf>
      <fill>
        <patternFill>
          <bgColor rgb="FFFFFF00"/>
        </patternFill>
      </fill>
    </dxf>
    <dxf>
      <fill>
        <patternFill>
          <bgColor theme="8" tint="0.59996337778862885"/>
        </patternFill>
      </fill>
    </dxf>
    <dxf>
      <fill>
        <patternFill>
          <bgColor rgb="FFFFFF00"/>
        </patternFill>
      </fill>
    </dxf>
    <dxf>
      <fill>
        <patternFill>
          <bgColor theme="8" tint="0.59996337778862885"/>
        </patternFill>
      </fill>
    </dxf>
  </dxfs>
  <tableStyles count="0" defaultTableStyle="TableStyleMedium2" defaultPivotStyle="PivotStyleLight16"/>
  <colors>
    <mruColors>
      <color rgb="FFCCECFF"/>
      <color rgb="FFD1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12</xdr:col>
      <xdr:colOff>14432</xdr:colOff>
      <xdr:row>103</xdr:row>
      <xdr:rowOff>230909</xdr:rowOff>
    </xdr:from>
    <xdr:to>
      <xdr:col>17</xdr:col>
      <xdr:colOff>28864</xdr:colOff>
      <xdr:row>117</xdr:row>
      <xdr:rowOff>230909</xdr:rowOff>
    </xdr:to>
    <xdr:cxnSp macro="">
      <xdr:nvCxnSpPr>
        <xdr:cNvPr id="3" name="直線矢印コネクタ 2">
          <a:extLst>
            <a:ext uri="{FF2B5EF4-FFF2-40B4-BE49-F238E27FC236}">
              <a16:creationId xmlns:a16="http://schemas.microsoft.com/office/drawing/2014/main" id="{23EED474-8698-3921-6302-AA148B31C839}"/>
            </a:ext>
          </a:extLst>
        </xdr:cNvPr>
        <xdr:cNvCxnSpPr/>
      </xdr:nvCxnSpPr>
      <xdr:spPr>
        <a:xfrm flipH="1">
          <a:off x="11199091" y="25501023"/>
          <a:ext cx="4906818" cy="343477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43296</xdr:colOff>
      <xdr:row>431</xdr:row>
      <xdr:rowOff>230909</xdr:rowOff>
    </xdr:from>
    <xdr:to>
      <xdr:col>16</xdr:col>
      <xdr:colOff>1313296</xdr:colOff>
      <xdr:row>445</xdr:row>
      <xdr:rowOff>216477</xdr:rowOff>
    </xdr:to>
    <xdr:cxnSp macro="">
      <xdr:nvCxnSpPr>
        <xdr:cNvPr id="6" name="直線矢印コネクタ 5">
          <a:extLst>
            <a:ext uri="{FF2B5EF4-FFF2-40B4-BE49-F238E27FC236}">
              <a16:creationId xmlns:a16="http://schemas.microsoft.com/office/drawing/2014/main" id="{71847E58-C5CB-E34C-2BE7-66C0A0560253}"/>
            </a:ext>
          </a:extLst>
        </xdr:cNvPr>
        <xdr:cNvCxnSpPr/>
      </xdr:nvCxnSpPr>
      <xdr:spPr>
        <a:xfrm flipH="1">
          <a:off x="11227955" y="105972841"/>
          <a:ext cx="4834659" cy="342034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461818</xdr:colOff>
      <xdr:row>420</xdr:row>
      <xdr:rowOff>202045</xdr:rowOff>
    </xdr:from>
    <xdr:to>
      <xdr:col>11</xdr:col>
      <xdr:colOff>533978</xdr:colOff>
      <xdr:row>425</xdr:row>
      <xdr:rowOff>230909</xdr:rowOff>
    </xdr:to>
    <xdr:cxnSp macro="">
      <xdr:nvCxnSpPr>
        <xdr:cNvPr id="8" name="直線矢印コネクタ 7">
          <a:extLst>
            <a:ext uri="{FF2B5EF4-FFF2-40B4-BE49-F238E27FC236}">
              <a16:creationId xmlns:a16="http://schemas.microsoft.com/office/drawing/2014/main" id="{73D59990-7B41-8BA0-775A-7C2A8F19FAD5}"/>
            </a:ext>
          </a:extLst>
        </xdr:cNvPr>
        <xdr:cNvCxnSpPr/>
      </xdr:nvCxnSpPr>
      <xdr:spPr>
        <a:xfrm flipV="1">
          <a:off x="9813636" y="103245227"/>
          <a:ext cx="938069" cy="125556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476250</xdr:colOff>
      <xdr:row>413</xdr:row>
      <xdr:rowOff>14432</xdr:rowOff>
    </xdr:from>
    <xdr:to>
      <xdr:col>11</xdr:col>
      <xdr:colOff>519546</xdr:colOff>
      <xdr:row>419</xdr:row>
      <xdr:rowOff>0</xdr:rowOff>
    </xdr:to>
    <xdr:cxnSp macro="">
      <xdr:nvCxnSpPr>
        <xdr:cNvPr id="10" name="直線矢印コネクタ 9">
          <a:extLst>
            <a:ext uri="{FF2B5EF4-FFF2-40B4-BE49-F238E27FC236}">
              <a16:creationId xmlns:a16="http://schemas.microsoft.com/office/drawing/2014/main" id="{14ED6973-8690-7BB4-4B2E-D17FDAD891B5}"/>
            </a:ext>
          </a:extLst>
        </xdr:cNvPr>
        <xdr:cNvCxnSpPr/>
      </xdr:nvCxnSpPr>
      <xdr:spPr>
        <a:xfrm flipH="1" flipV="1">
          <a:off x="9828068" y="101340227"/>
          <a:ext cx="909205" cy="14576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432955</xdr:colOff>
      <xdr:row>445</xdr:row>
      <xdr:rowOff>14431</xdr:rowOff>
    </xdr:from>
    <xdr:to>
      <xdr:col>11</xdr:col>
      <xdr:colOff>505114</xdr:colOff>
      <xdr:row>450</xdr:row>
      <xdr:rowOff>14432</xdr:rowOff>
    </xdr:to>
    <xdr:cxnSp macro="">
      <xdr:nvCxnSpPr>
        <xdr:cNvPr id="12" name="直線矢印コネクタ 11">
          <a:extLst>
            <a:ext uri="{FF2B5EF4-FFF2-40B4-BE49-F238E27FC236}">
              <a16:creationId xmlns:a16="http://schemas.microsoft.com/office/drawing/2014/main" id="{D3337770-3021-816F-1F2E-13BD34C2C186}"/>
            </a:ext>
          </a:extLst>
        </xdr:cNvPr>
        <xdr:cNvCxnSpPr/>
      </xdr:nvCxnSpPr>
      <xdr:spPr>
        <a:xfrm flipH="1" flipV="1">
          <a:off x="9784773" y="109191136"/>
          <a:ext cx="938068" cy="122670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490682</xdr:colOff>
      <xdr:row>90</xdr:row>
      <xdr:rowOff>57727</xdr:rowOff>
    </xdr:from>
    <xdr:to>
      <xdr:col>11</xdr:col>
      <xdr:colOff>505114</xdr:colOff>
      <xdr:row>100</xdr:row>
      <xdr:rowOff>0</xdr:rowOff>
    </xdr:to>
    <xdr:cxnSp macro="">
      <xdr:nvCxnSpPr>
        <xdr:cNvPr id="16" name="直線矢印コネクタ 15">
          <a:extLst>
            <a:ext uri="{FF2B5EF4-FFF2-40B4-BE49-F238E27FC236}">
              <a16:creationId xmlns:a16="http://schemas.microsoft.com/office/drawing/2014/main" id="{6DD5D6B1-9692-FD42-B56C-BD9654CCA1A5}"/>
            </a:ext>
          </a:extLst>
        </xdr:cNvPr>
        <xdr:cNvCxnSpPr/>
      </xdr:nvCxnSpPr>
      <xdr:spPr>
        <a:xfrm flipH="1" flipV="1">
          <a:off x="9842500" y="22138409"/>
          <a:ext cx="880341" cy="23956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418523</xdr:colOff>
      <xdr:row>114</xdr:row>
      <xdr:rowOff>0</xdr:rowOff>
    </xdr:from>
    <xdr:to>
      <xdr:col>11</xdr:col>
      <xdr:colOff>519546</xdr:colOff>
      <xdr:row>124</xdr:row>
      <xdr:rowOff>0</xdr:rowOff>
    </xdr:to>
    <xdr:cxnSp macro="">
      <xdr:nvCxnSpPr>
        <xdr:cNvPr id="19" name="直線矢印コネクタ 18">
          <a:extLst>
            <a:ext uri="{FF2B5EF4-FFF2-40B4-BE49-F238E27FC236}">
              <a16:creationId xmlns:a16="http://schemas.microsoft.com/office/drawing/2014/main" id="{49F46544-4A0F-5B4E-0EA5-FC032BB87E5A}"/>
            </a:ext>
          </a:extLst>
        </xdr:cNvPr>
        <xdr:cNvCxnSpPr/>
      </xdr:nvCxnSpPr>
      <xdr:spPr>
        <a:xfrm flipV="1">
          <a:off x="9770341" y="27968864"/>
          <a:ext cx="966932" cy="245340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0</xdr:colOff>
      <xdr:row>27</xdr:row>
      <xdr:rowOff>200025</xdr:rowOff>
    </xdr:from>
    <xdr:ext cx="990600" cy="619124"/>
    <xdr:sp macro="" textlink="">
      <xdr:nvSpPr>
        <xdr:cNvPr id="2" name="テキスト ボックス 1">
          <a:extLst>
            <a:ext uri="{FF2B5EF4-FFF2-40B4-BE49-F238E27FC236}">
              <a16:creationId xmlns:a16="http://schemas.microsoft.com/office/drawing/2014/main" id="{8FFE1AD3-173E-A5C0-B21D-9404EFBF8DAA}"/>
            </a:ext>
          </a:extLst>
        </xdr:cNvPr>
        <xdr:cNvSpPr txBox="1"/>
      </xdr:nvSpPr>
      <xdr:spPr>
        <a:xfrm>
          <a:off x="9664700" y="3908425"/>
          <a:ext cx="990600" cy="619124"/>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9</xdr:col>
      <xdr:colOff>38100</xdr:colOff>
      <xdr:row>40</xdr:row>
      <xdr:rowOff>190499</xdr:rowOff>
    </xdr:from>
    <xdr:ext cx="942975" cy="676275"/>
    <xdr:sp macro="" textlink="">
      <xdr:nvSpPr>
        <xdr:cNvPr id="3" name="テキスト ボックス 2">
          <a:extLst>
            <a:ext uri="{FF2B5EF4-FFF2-40B4-BE49-F238E27FC236}">
              <a16:creationId xmlns:a16="http://schemas.microsoft.com/office/drawing/2014/main" id="{C48EF83C-B7F9-2617-CA9A-5F2296108246}"/>
            </a:ext>
          </a:extLst>
        </xdr:cNvPr>
        <xdr:cNvSpPr txBox="1"/>
      </xdr:nvSpPr>
      <xdr:spPr>
        <a:xfrm>
          <a:off x="10706100" y="6972299"/>
          <a:ext cx="942975" cy="676275"/>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chemeClr val="tx1"/>
              </a:solidFill>
            </a:rPr>
            <a:t>負債</a:t>
          </a:r>
        </a:p>
      </xdr:txBody>
    </xdr:sp>
    <xdr:clientData/>
  </xdr:oneCellAnchor>
  <xdr:twoCellAnchor>
    <xdr:from>
      <xdr:col>1</xdr:col>
      <xdr:colOff>173597</xdr:colOff>
      <xdr:row>72</xdr:row>
      <xdr:rowOff>198282</xdr:rowOff>
    </xdr:from>
    <xdr:to>
      <xdr:col>1</xdr:col>
      <xdr:colOff>1207394</xdr:colOff>
      <xdr:row>75</xdr:row>
      <xdr:rowOff>40247</xdr:rowOff>
    </xdr:to>
    <xdr:sp macro="" textlink="">
      <xdr:nvSpPr>
        <xdr:cNvPr id="4" name="テキスト ボックス 3">
          <a:extLst>
            <a:ext uri="{FF2B5EF4-FFF2-40B4-BE49-F238E27FC236}">
              <a16:creationId xmlns:a16="http://schemas.microsoft.com/office/drawing/2014/main" id="{91F6159B-9A05-231F-D02F-020F5A3EE5BC}"/>
            </a:ext>
          </a:extLst>
        </xdr:cNvPr>
        <xdr:cNvSpPr txBox="1"/>
      </xdr:nvSpPr>
      <xdr:spPr>
        <a:xfrm>
          <a:off x="1635886" y="15250465"/>
          <a:ext cx="1033797" cy="566402"/>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b="1"/>
            <a:t>費用</a:t>
          </a:r>
        </a:p>
      </xdr:txBody>
    </xdr:sp>
    <xdr:clientData/>
  </xdr:twoCellAnchor>
  <xdr:oneCellAnchor>
    <xdr:from>
      <xdr:col>2</xdr:col>
      <xdr:colOff>137242</xdr:colOff>
      <xdr:row>72</xdr:row>
      <xdr:rowOff>194390</xdr:rowOff>
    </xdr:from>
    <xdr:ext cx="1066800" cy="552451"/>
    <xdr:sp macro="" textlink="">
      <xdr:nvSpPr>
        <xdr:cNvPr id="5" name="テキスト ボックス 4">
          <a:extLst>
            <a:ext uri="{FF2B5EF4-FFF2-40B4-BE49-F238E27FC236}">
              <a16:creationId xmlns:a16="http://schemas.microsoft.com/office/drawing/2014/main" id="{ABDD5AEE-0913-AC67-D951-2981EBD522CC}"/>
            </a:ext>
          </a:extLst>
        </xdr:cNvPr>
        <xdr:cNvSpPr txBox="1"/>
      </xdr:nvSpPr>
      <xdr:spPr>
        <a:xfrm>
          <a:off x="3034988" y="15246573"/>
          <a:ext cx="1066800" cy="552451"/>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t>収益</a:t>
          </a:r>
        </a:p>
      </xdr:txBody>
    </xdr:sp>
    <xdr:clientData/>
  </xdr:oneCellAnchor>
  <xdr:oneCellAnchor>
    <xdr:from>
      <xdr:col>8</xdr:col>
      <xdr:colOff>854075</xdr:colOff>
      <xdr:row>61</xdr:row>
      <xdr:rowOff>117474</xdr:rowOff>
    </xdr:from>
    <xdr:ext cx="1152525" cy="571501"/>
    <xdr:sp macro="" textlink="">
      <xdr:nvSpPr>
        <xdr:cNvPr id="6" name="テキスト ボックス 5">
          <a:extLst>
            <a:ext uri="{FF2B5EF4-FFF2-40B4-BE49-F238E27FC236}">
              <a16:creationId xmlns:a16="http://schemas.microsoft.com/office/drawing/2014/main" id="{5C9D4851-E3C7-795C-0D27-61A3A4AE5B47}"/>
            </a:ext>
          </a:extLst>
        </xdr:cNvPr>
        <xdr:cNvSpPr txBox="1"/>
      </xdr:nvSpPr>
      <xdr:spPr>
        <a:xfrm>
          <a:off x="10518775" y="10633074"/>
          <a:ext cx="1152525" cy="571501"/>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solidFill>
                <a:schemeClr val="accent1">
                  <a:lumMod val="50000"/>
                </a:schemeClr>
              </a:solidFill>
            </a:rPr>
            <a:t>純資産</a:t>
          </a:r>
        </a:p>
      </xdr:txBody>
    </xdr:sp>
    <xdr:clientData/>
  </xdr:oneCellAnchor>
  <xdr:oneCellAnchor>
    <xdr:from>
      <xdr:col>1</xdr:col>
      <xdr:colOff>58860</xdr:colOff>
      <xdr:row>26</xdr:row>
      <xdr:rowOff>101600</xdr:rowOff>
    </xdr:from>
    <xdr:ext cx="1190625" cy="657225"/>
    <xdr:sp macro="" textlink="">
      <xdr:nvSpPr>
        <xdr:cNvPr id="7" name="テキスト ボックス 6">
          <a:extLst>
            <a:ext uri="{FF2B5EF4-FFF2-40B4-BE49-F238E27FC236}">
              <a16:creationId xmlns:a16="http://schemas.microsoft.com/office/drawing/2014/main" id="{2B6D3DAA-FD0B-2C73-021F-F18FD4267E23}"/>
            </a:ext>
          </a:extLst>
        </xdr:cNvPr>
        <xdr:cNvSpPr txBox="1"/>
      </xdr:nvSpPr>
      <xdr:spPr>
        <a:xfrm>
          <a:off x="1516185" y="6626225"/>
          <a:ext cx="1190625" cy="657225"/>
        </a:xfrm>
        <a:prstGeom prst="rect">
          <a:avLst/>
        </a:prstGeom>
        <a:solidFill>
          <a:srgbClr val="00B0F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400" b="1">
              <a:solidFill>
                <a:srgbClr val="FFFF00"/>
              </a:solidFill>
            </a:rPr>
            <a:t>資産</a:t>
          </a:r>
        </a:p>
      </xdr:txBody>
    </xdr:sp>
    <xdr:clientData/>
  </xdr:oneCellAnchor>
  <xdr:oneCellAnchor>
    <xdr:from>
      <xdr:col>6</xdr:col>
      <xdr:colOff>104775</xdr:colOff>
      <xdr:row>73</xdr:row>
      <xdr:rowOff>76200</xdr:rowOff>
    </xdr:from>
    <xdr:ext cx="838200" cy="628650"/>
    <xdr:sp macro="" textlink="">
      <xdr:nvSpPr>
        <xdr:cNvPr id="8" name="テキスト ボックス 7">
          <a:extLst>
            <a:ext uri="{FF2B5EF4-FFF2-40B4-BE49-F238E27FC236}">
              <a16:creationId xmlns:a16="http://schemas.microsoft.com/office/drawing/2014/main" id="{0848E099-1B58-587C-32F8-D13C966AD14E}"/>
            </a:ext>
          </a:extLst>
        </xdr:cNvPr>
        <xdr:cNvSpPr txBox="1"/>
      </xdr:nvSpPr>
      <xdr:spPr>
        <a:xfrm>
          <a:off x="7753350" y="11420475"/>
          <a:ext cx="838200" cy="628650"/>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費用</a:t>
          </a:r>
        </a:p>
      </xdr:txBody>
    </xdr:sp>
    <xdr:clientData/>
  </xdr:oneCellAnchor>
  <xdr:oneCellAnchor>
    <xdr:from>
      <xdr:col>7</xdr:col>
      <xdr:colOff>95250</xdr:colOff>
      <xdr:row>73</xdr:row>
      <xdr:rowOff>104775</xdr:rowOff>
    </xdr:from>
    <xdr:ext cx="800100" cy="628650"/>
    <xdr:sp macro="" textlink="">
      <xdr:nvSpPr>
        <xdr:cNvPr id="9" name="テキスト ボックス 8">
          <a:extLst>
            <a:ext uri="{FF2B5EF4-FFF2-40B4-BE49-F238E27FC236}">
              <a16:creationId xmlns:a16="http://schemas.microsoft.com/office/drawing/2014/main" id="{C85EE275-06DB-EDCF-F8FE-B421D63212B1}"/>
            </a:ext>
          </a:extLst>
        </xdr:cNvPr>
        <xdr:cNvSpPr txBox="1"/>
      </xdr:nvSpPr>
      <xdr:spPr>
        <a:xfrm>
          <a:off x="8763000" y="11449050"/>
          <a:ext cx="800100" cy="628650"/>
        </a:xfrm>
        <a:prstGeom prst="rect">
          <a:avLst/>
        </a:prstGeom>
        <a:solidFill>
          <a:schemeClr val="accent5">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2400" b="1"/>
            <a:t>収益</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6BA7E-020E-438A-BA48-8D0CAD1D1825}">
  <sheetPr codeName="Sheet1"/>
  <dimension ref="A1:X234"/>
  <sheetViews>
    <sheetView tabSelected="1" zoomScale="76" zoomScaleNormal="76" workbookViewId="0">
      <selection activeCell="A2" sqref="A2"/>
    </sheetView>
  </sheetViews>
  <sheetFormatPr defaultRowHeight="18.75" x14ac:dyDescent="0.4"/>
  <cols>
    <col min="1" max="1" width="19.125" customWidth="1"/>
    <col min="2" max="2" width="18.75" customWidth="1"/>
    <col min="3" max="3" width="17.5" customWidth="1"/>
    <col min="4" max="4" width="14.25" customWidth="1"/>
    <col min="5" max="5" width="12.5" customWidth="1"/>
    <col min="6" max="6" width="17.625" customWidth="1"/>
    <col min="7" max="7" width="13.375" customWidth="1"/>
    <col min="8" max="8" width="12.875" customWidth="1"/>
    <col min="9" max="9" width="13.375" customWidth="1"/>
    <col min="10" max="10" width="16.125" customWidth="1"/>
    <col min="11" max="11" width="12.75" customWidth="1"/>
    <col min="12" max="12" width="11.875" customWidth="1"/>
    <col min="13" max="13" width="12.5" customWidth="1"/>
    <col min="14" max="14" width="13.5" customWidth="1"/>
    <col min="15" max="15" width="11.375" customWidth="1"/>
    <col min="16" max="16" width="16.375" customWidth="1"/>
    <col min="18" max="18" width="9.75" customWidth="1"/>
    <col min="19" max="19" width="12.375" customWidth="1"/>
    <col min="20" max="20" width="14.875" customWidth="1"/>
    <col min="21" max="21" width="15.375" customWidth="1"/>
    <col min="22" max="22" width="14.75" customWidth="1"/>
    <col min="23" max="23" width="14" customWidth="1"/>
  </cols>
  <sheetData>
    <row r="1" spans="1:24" ht="35.25" customHeight="1" x14ac:dyDescent="0.4">
      <c r="A1" s="519" t="s">
        <v>85</v>
      </c>
      <c r="B1" s="520"/>
      <c r="C1" s="520"/>
      <c r="D1" s="520"/>
      <c r="E1" s="520"/>
      <c r="F1" s="520"/>
      <c r="G1" s="520"/>
      <c r="H1" s="520"/>
      <c r="I1" s="520"/>
      <c r="J1" s="520"/>
    </row>
    <row r="2" spans="1:24" ht="28.5" customHeight="1" thickBot="1" x14ac:dyDescent="0.45">
      <c r="B2" t="s">
        <v>504</v>
      </c>
      <c r="D2" s="272"/>
      <c r="E2" s="269"/>
      <c r="F2" s="272"/>
      <c r="G2" s="271" t="s">
        <v>503</v>
      </c>
      <c r="M2" s="331"/>
    </row>
    <row r="3" spans="1:24" x14ac:dyDescent="0.4">
      <c r="A3" s="521" t="s">
        <v>0</v>
      </c>
      <c r="B3" s="517" t="s">
        <v>2</v>
      </c>
      <c r="C3" s="518"/>
      <c r="D3" s="517" t="s">
        <v>5</v>
      </c>
      <c r="E3" s="523"/>
      <c r="F3" s="524" t="s">
        <v>0</v>
      </c>
      <c r="G3" s="517" t="s">
        <v>6</v>
      </c>
      <c r="H3" s="518"/>
      <c r="I3" s="517" t="s">
        <v>7</v>
      </c>
      <c r="J3" s="518"/>
      <c r="K3" s="517" t="s">
        <v>764</v>
      </c>
      <c r="L3" s="518"/>
      <c r="M3" s="3" t="s">
        <v>230</v>
      </c>
      <c r="N3" t="s">
        <v>803</v>
      </c>
      <c r="Q3" t="s">
        <v>802</v>
      </c>
    </row>
    <row r="4" spans="1:24" x14ac:dyDescent="0.4">
      <c r="A4" s="522"/>
      <c r="B4" s="5" t="s">
        <v>3</v>
      </c>
      <c r="C4" s="1" t="s">
        <v>4</v>
      </c>
      <c r="D4" s="6" t="s">
        <v>3</v>
      </c>
      <c r="E4" s="44" t="s">
        <v>4</v>
      </c>
      <c r="F4" s="525"/>
      <c r="G4" s="15" t="s">
        <v>3</v>
      </c>
      <c r="H4" s="14" t="s">
        <v>4</v>
      </c>
      <c r="I4" s="15" t="s">
        <v>3</v>
      </c>
      <c r="J4" s="14" t="s">
        <v>4</v>
      </c>
      <c r="K4" s="6" t="s">
        <v>352</v>
      </c>
      <c r="L4" s="316" t="s">
        <v>785</v>
      </c>
      <c r="M4" s="333" t="s">
        <v>799</v>
      </c>
      <c r="N4" s="339" t="s">
        <v>782</v>
      </c>
      <c r="Q4" s="155" t="s">
        <v>784</v>
      </c>
      <c r="R4" s="155"/>
      <c r="S4" s="155"/>
    </row>
    <row r="5" spans="1:24" x14ac:dyDescent="0.4">
      <c r="A5" s="3" t="s">
        <v>65</v>
      </c>
      <c r="B5" s="136"/>
      <c r="C5" s="16"/>
      <c r="D5" s="31"/>
      <c r="E5" s="43"/>
      <c r="F5" s="46"/>
      <c r="G5" s="33"/>
      <c r="H5" s="32"/>
      <c r="I5" s="140"/>
      <c r="J5" s="34"/>
      <c r="K5" s="317"/>
      <c r="L5" s="320"/>
      <c r="M5" s="332"/>
      <c r="N5" t="s">
        <v>781</v>
      </c>
      <c r="Q5" s="155" t="s">
        <v>783</v>
      </c>
      <c r="R5" s="155"/>
      <c r="S5" s="155"/>
    </row>
    <row r="6" spans="1:24" x14ac:dyDescent="0.4">
      <c r="A6" s="7" t="s">
        <v>32</v>
      </c>
      <c r="B6" s="137"/>
      <c r="C6" s="17"/>
      <c r="D6" s="26"/>
      <c r="E6" s="41"/>
      <c r="F6" s="47"/>
      <c r="G6" s="26"/>
      <c r="H6" s="17"/>
      <c r="I6" s="97"/>
      <c r="J6" s="17"/>
      <c r="K6" s="290"/>
      <c r="L6" s="320"/>
      <c r="M6" s="3"/>
    </row>
    <row r="7" spans="1:24" x14ac:dyDescent="0.4">
      <c r="A7" s="7" t="s">
        <v>325</v>
      </c>
      <c r="B7" s="138"/>
      <c r="C7" s="17"/>
      <c r="D7" s="25"/>
      <c r="E7" s="41"/>
      <c r="F7" s="48"/>
      <c r="G7" s="26"/>
      <c r="H7" s="17"/>
      <c r="I7" s="138"/>
      <c r="J7" s="35"/>
      <c r="K7" s="290"/>
      <c r="L7" s="320"/>
      <c r="M7" s="3"/>
    </row>
    <row r="8" spans="1:24" x14ac:dyDescent="0.4">
      <c r="A8" s="3" t="s">
        <v>520</v>
      </c>
      <c r="B8" s="97"/>
      <c r="C8" s="17"/>
      <c r="D8" s="25"/>
      <c r="E8" s="41"/>
      <c r="F8" s="48"/>
      <c r="G8" s="26"/>
      <c r="H8" s="17"/>
      <c r="I8" s="139"/>
      <c r="J8" s="35"/>
      <c r="K8" s="290"/>
      <c r="L8" s="320"/>
      <c r="M8" s="3"/>
    </row>
    <row r="9" spans="1:24" x14ac:dyDescent="0.4">
      <c r="A9" s="3" t="s">
        <v>521</v>
      </c>
      <c r="B9" s="97"/>
      <c r="C9" s="17"/>
      <c r="D9" s="25"/>
      <c r="E9" s="41"/>
      <c r="F9" s="48"/>
      <c r="G9" s="26"/>
      <c r="H9" s="17"/>
      <c r="I9" s="139"/>
      <c r="J9" s="35"/>
      <c r="K9" s="290"/>
      <c r="L9" s="320"/>
      <c r="M9" s="3"/>
    </row>
    <row r="10" spans="1:24" x14ac:dyDescent="0.4">
      <c r="A10" s="3" t="s">
        <v>519</v>
      </c>
      <c r="B10" s="97"/>
      <c r="C10" s="17"/>
      <c r="D10" s="25"/>
      <c r="E10" s="41"/>
      <c r="F10" s="48"/>
      <c r="G10" s="26"/>
      <c r="H10" s="17"/>
      <c r="I10" s="139"/>
      <c r="J10" s="35"/>
      <c r="K10" s="290"/>
      <c r="L10" s="320"/>
      <c r="M10" s="3"/>
      <c r="Q10" t="s">
        <v>652</v>
      </c>
    </row>
    <row r="11" spans="1:24" x14ac:dyDescent="0.4">
      <c r="A11" s="3" t="s">
        <v>514</v>
      </c>
      <c r="B11" s="97"/>
      <c r="C11" s="17"/>
      <c r="D11" s="25"/>
      <c r="E11" s="41"/>
      <c r="F11" s="48"/>
      <c r="G11" s="26"/>
      <c r="H11" s="17"/>
      <c r="I11" s="139"/>
      <c r="J11" s="35"/>
      <c r="K11" s="290"/>
      <c r="L11" s="320"/>
      <c r="M11" s="3"/>
      <c r="Q11" t="s">
        <v>639</v>
      </c>
      <c r="X11" t="s">
        <v>647</v>
      </c>
    </row>
    <row r="12" spans="1:24" x14ac:dyDescent="0.4">
      <c r="A12" s="3" t="s">
        <v>99</v>
      </c>
      <c r="B12" s="97"/>
      <c r="C12" s="17"/>
      <c r="D12" s="25"/>
      <c r="E12" s="41"/>
      <c r="F12" s="48"/>
      <c r="G12" s="26"/>
      <c r="H12" s="17"/>
      <c r="I12" s="139"/>
      <c r="J12" s="35"/>
      <c r="K12" s="290"/>
      <c r="L12" s="320"/>
      <c r="M12" s="3"/>
      <c r="Q12" t="s">
        <v>646</v>
      </c>
      <c r="X12" t="s">
        <v>645</v>
      </c>
    </row>
    <row r="13" spans="1:24" x14ac:dyDescent="0.4">
      <c r="A13" s="3" t="s">
        <v>9</v>
      </c>
      <c r="B13" s="97"/>
      <c r="C13" s="17"/>
      <c r="D13" s="25"/>
      <c r="E13" s="41"/>
      <c r="F13" s="48"/>
      <c r="G13" s="26"/>
      <c r="H13" s="17"/>
      <c r="I13" s="139"/>
      <c r="J13" s="35"/>
      <c r="K13" s="290"/>
      <c r="L13" s="320"/>
      <c r="M13" s="3"/>
      <c r="Q13" t="s">
        <v>643</v>
      </c>
    </row>
    <row r="14" spans="1:24" x14ac:dyDescent="0.4">
      <c r="A14" s="3" t="s">
        <v>9</v>
      </c>
      <c r="B14" s="97"/>
      <c r="C14" s="17"/>
      <c r="D14" s="25"/>
      <c r="E14" s="41"/>
      <c r="F14" s="48"/>
      <c r="G14" s="26"/>
      <c r="H14" s="17"/>
      <c r="I14" s="139"/>
      <c r="J14" s="35"/>
      <c r="K14" s="290"/>
      <c r="L14" s="320"/>
      <c r="M14" s="3"/>
    </row>
    <row r="15" spans="1:24" x14ac:dyDescent="0.4">
      <c r="A15" s="3" t="s">
        <v>369</v>
      </c>
      <c r="B15" s="97"/>
      <c r="C15" s="17"/>
      <c r="D15" s="25"/>
      <c r="E15" s="41"/>
      <c r="F15" s="48"/>
      <c r="G15" s="26"/>
      <c r="H15" s="17"/>
      <c r="I15" s="139"/>
      <c r="J15" s="35"/>
      <c r="K15" s="290"/>
      <c r="L15" s="320"/>
      <c r="M15" s="3"/>
      <c r="Q15" t="s">
        <v>640</v>
      </c>
    </row>
    <row r="16" spans="1:24" x14ac:dyDescent="0.4">
      <c r="A16" s="3"/>
      <c r="B16" s="97"/>
      <c r="C16" s="17"/>
      <c r="D16" s="25"/>
      <c r="E16" s="41"/>
      <c r="F16" s="48"/>
      <c r="G16" s="26"/>
      <c r="H16" s="17"/>
      <c r="I16" s="139"/>
      <c r="J16" s="35"/>
      <c r="K16" s="290"/>
      <c r="L16" s="320"/>
      <c r="M16" s="3"/>
      <c r="Q16" s="155" t="s">
        <v>641</v>
      </c>
      <c r="W16" t="s">
        <v>648</v>
      </c>
    </row>
    <row r="17" spans="1:23" x14ac:dyDescent="0.4">
      <c r="A17" s="3" t="s">
        <v>518</v>
      </c>
      <c r="B17" s="97"/>
      <c r="C17" s="17"/>
      <c r="D17" s="25"/>
      <c r="E17" s="41"/>
      <c r="F17" s="48"/>
      <c r="G17" s="26"/>
      <c r="H17" s="17"/>
      <c r="I17" s="139"/>
      <c r="J17" s="35"/>
      <c r="K17" s="290"/>
      <c r="L17" s="320"/>
      <c r="M17" s="3"/>
      <c r="Q17" t="s">
        <v>642</v>
      </c>
      <c r="W17" t="s">
        <v>644</v>
      </c>
    </row>
    <row r="18" spans="1:23" x14ac:dyDescent="0.4">
      <c r="A18" s="3" t="s">
        <v>456</v>
      </c>
      <c r="B18" s="97"/>
      <c r="C18" s="17"/>
      <c r="D18" s="25"/>
      <c r="E18" s="41"/>
      <c r="F18" s="48"/>
      <c r="G18" s="26"/>
      <c r="H18" s="17"/>
      <c r="I18" s="139"/>
      <c r="J18" s="35"/>
      <c r="K18" s="318"/>
      <c r="L18" s="320"/>
      <c r="M18" s="3"/>
      <c r="Q18" t="s">
        <v>650</v>
      </c>
    </row>
    <row r="19" spans="1:23" x14ac:dyDescent="0.4">
      <c r="A19" s="3" t="s">
        <v>496</v>
      </c>
      <c r="B19" s="97"/>
      <c r="C19" s="17"/>
      <c r="D19" s="25"/>
      <c r="E19" s="41"/>
      <c r="F19" s="48"/>
      <c r="G19" s="26"/>
      <c r="H19" s="17"/>
      <c r="I19" s="139"/>
      <c r="J19" s="35"/>
      <c r="K19" s="290"/>
      <c r="L19" s="320"/>
      <c r="M19" s="3"/>
      <c r="Q19" t="s">
        <v>651</v>
      </c>
    </row>
    <row r="20" spans="1:23" x14ac:dyDescent="0.4">
      <c r="A20" s="3" t="s">
        <v>489</v>
      </c>
      <c r="B20" s="97"/>
      <c r="C20" s="17"/>
      <c r="D20" s="25"/>
      <c r="E20" s="41"/>
      <c r="F20" s="48"/>
      <c r="G20" s="26"/>
      <c r="H20" s="17"/>
      <c r="I20" s="139"/>
      <c r="J20" s="39"/>
      <c r="K20" s="358"/>
      <c r="L20" s="320"/>
      <c r="M20" s="3"/>
    </row>
    <row r="21" spans="1:23" x14ac:dyDescent="0.4">
      <c r="A21" s="311" t="s">
        <v>486</v>
      </c>
      <c r="B21" s="433"/>
      <c r="C21" s="512"/>
      <c r="D21" s="25"/>
      <c r="E21" s="41"/>
      <c r="F21" s="48"/>
      <c r="G21" s="26"/>
      <c r="H21" s="17"/>
      <c r="I21" s="139"/>
      <c r="J21" s="39"/>
      <c r="K21" s="510"/>
      <c r="L21" s="352"/>
      <c r="M21" s="3"/>
      <c r="N21" t="s">
        <v>858</v>
      </c>
      <c r="Q21" t="s">
        <v>649</v>
      </c>
    </row>
    <row r="22" spans="1:23" x14ac:dyDescent="0.4">
      <c r="A22" s="3"/>
      <c r="B22" s="97"/>
      <c r="C22" s="17"/>
      <c r="D22" s="25"/>
      <c r="E22" s="41"/>
      <c r="F22" s="48"/>
      <c r="G22" s="26"/>
      <c r="H22" s="17"/>
      <c r="I22" s="139"/>
      <c r="J22" s="39"/>
      <c r="K22" s="358"/>
      <c r="L22" s="353"/>
      <c r="M22" s="3"/>
      <c r="N22" t="s">
        <v>859</v>
      </c>
    </row>
    <row r="23" spans="1:23" x14ac:dyDescent="0.4">
      <c r="A23" s="7" t="s">
        <v>563</v>
      </c>
      <c r="B23" s="273"/>
      <c r="C23" s="18"/>
      <c r="D23" s="87" t="s">
        <v>578</v>
      </c>
      <c r="E23" s="88" t="s">
        <v>671</v>
      </c>
      <c r="F23" s="47"/>
      <c r="G23" s="25"/>
      <c r="H23" s="36"/>
      <c r="I23" s="274" t="s">
        <v>579</v>
      </c>
      <c r="J23" s="35"/>
      <c r="K23" s="290"/>
      <c r="L23" s="320"/>
      <c r="M23" s="3"/>
      <c r="Q23" t="s">
        <v>544</v>
      </c>
    </row>
    <row r="24" spans="1:23" x14ac:dyDescent="0.4">
      <c r="A24" s="7"/>
      <c r="B24" s="97"/>
      <c r="C24" s="17"/>
      <c r="D24" s="25"/>
      <c r="E24" s="41"/>
      <c r="F24" s="48"/>
      <c r="G24" s="26"/>
      <c r="H24" s="17"/>
      <c r="I24" s="139"/>
      <c r="J24" s="35"/>
      <c r="K24" s="290"/>
      <c r="L24" s="320"/>
      <c r="M24" s="3"/>
    </row>
    <row r="25" spans="1:23" x14ac:dyDescent="0.4">
      <c r="A25" s="7" t="s">
        <v>554</v>
      </c>
      <c r="B25" s="97"/>
      <c r="C25" s="17"/>
      <c r="D25" s="25"/>
      <c r="E25" s="41"/>
      <c r="F25" s="48"/>
      <c r="G25" s="26"/>
      <c r="H25" s="17"/>
      <c r="I25" s="139"/>
      <c r="J25" s="35"/>
      <c r="K25" s="354"/>
      <c r="L25" s="357"/>
      <c r="M25" s="3"/>
      <c r="Q25" t="s">
        <v>762</v>
      </c>
    </row>
    <row r="26" spans="1:23" x14ac:dyDescent="0.4">
      <c r="A26" s="311" t="s">
        <v>695</v>
      </c>
      <c r="B26" s="433"/>
      <c r="C26" s="512"/>
      <c r="D26" s="25"/>
      <c r="E26" s="41"/>
      <c r="F26" s="48"/>
      <c r="G26" s="26"/>
      <c r="H26" s="17"/>
      <c r="I26" s="139"/>
      <c r="J26" s="35"/>
      <c r="K26" s="511"/>
      <c r="L26" s="321"/>
      <c r="M26" s="3"/>
      <c r="N26" t="s">
        <v>860</v>
      </c>
      <c r="Q26" t="s">
        <v>802</v>
      </c>
    </row>
    <row r="27" spans="1:23" x14ac:dyDescent="0.4">
      <c r="A27" s="7" t="s">
        <v>31</v>
      </c>
      <c r="B27" s="97"/>
      <c r="C27" s="18"/>
      <c r="D27" s="57"/>
      <c r="E27" s="96"/>
      <c r="F27" s="47"/>
      <c r="G27" s="25"/>
      <c r="H27" s="36"/>
      <c r="I27" s="139"/>
      <c r="J27" s="35"/>
      <c r="K27" s="355"/>
      <c r="L27" s="356"/>
      <c r="M27" s="336"/>
      <c r="N27" t="s">
        <v>807</v>
      </c>
      <c r="Q27" s="155" t="s">
        <v>784</v>
      </c>
      <c r="R27" s="155"/>
      <c r="S27" s="155"/>
    </row>
    <row r="28" spans="1:23" x14ac:dyDescent="0.4">
      <c r="A28" s="8" t="s">
        <v>506</v>
      </c>
      <c r="B28" s="97"/>
      <c r="C28" s="18"/>
      <c r="D28" s="29"/>
      <c r="E28" s="42"/>
      <c r="F28" s="47"/>
      <c r="G28" s="25"/>
      <c r="H28" s="36"/>
      <c r="I28" s="139"/>
      <c r="J28" s="36"/>
      <c r="K28" s="290"/>
      <c r="L28" s="257"/>
      <c r="M28" s="337"/>
      <c r="N28" t="s">
        <v>800</v>
      </c>
      <c r="Q28" s="155" t="s">
        <v>801</v>
      </c>
    </row>
    <row r="29" spans="1:23" x14ac:dyDescent="0.4">
      <c r="A29" s="3" t="s">
        <v>706</v>
      </c>
      <c r="B29" s="97"/>
      <c r="C29" s="18"/>
      <c r="D29" s="313"/>
      <c r="E29" s="42"/>
      <c r="F29" s="47"/>
      <c r="G29" s="25"/>
      <c r="H29" s="36"/>
      <c r="I29" s="139"/>
      <c r="J29" s="42"/>
      <c r="K29" s="384"/>
      <c r="L29" s="385"/>
      <c r="M29" s="3"/>
      <c r="N29" s="174" t="s">
        <v>797</v>
      </c>
      <c r="O29" s="174"/>
      <c r="P29" s="174"/>
      <c r="Q29" s="174"/>
      <c r="R29" s="159"/>
    </row>
    <row r="30" spans="1:23" x14ac:dyDescent="0.4">
      <c r="A30" s="8" t="s">
        <v>505</v>
      </c>
      <c r="B30" s="97"/>
      <c r="C30" s="18"/>
      <c r="D30" s="29"/>
      <c r="E30" s="96"/>
      <c r="F30" s="47"/>
      <c r="G30" s="25"/>
      <c r="H30" s="36"/>
      <c r="I30" s="282"/>
      <c r="J30" s="36"/>
      <c r="K30" s="324"/>
      <c r="L30" s="385"/>
      <c r="M30" s="3"/>
      <c r="N30" s="297" t="s">
        <v>794</v>
      </c>
      <c r="O30" s="297"/>
      <c r="P30" s="297"/>
      <c r="Q30" s="297"/>
      <c r="R30" s="159"/>
    </row>
    <row r="31" spans="1:23" x14ac:dyDescent="0.4">
      <c r="A31" s="8" t="s">
        <v>515</v>
      </c>
      <c r="B31" s="139"/>
      <c r="C31" s="19"/>
      <c r="D31" s="29"/>
      <c r="E31" s="42"/>
      <c r="F31" s="47"/>
      <c r="G31" s="25"/>
      <c r="H31" s="36"/>
      <c r="I31" s="138"/>
      <c r="J31" s="36"/>
      <c r="K31" s="324"/>
      <c r="L31" s="323"/>
      <c r="M31" s="365"/>
      <c r="N31" t="s">
        <v>811</v>
      </c>
      <c r="O31" s="174"/>
      <c r="P31" s="297"/>
      <c r="S31" s="154"/>
    </row>
    <row r="32" spans="1:23" x14ac:dyDescent="0.4">
      <c r="B32" s="139"/>
      <c r="C32" s="17"/>
      <c r="D32" s="26"/>
      <c r="E32" s="42"/>
      <c r="F32" s="47"/>
      <c r="G32" s="28"/>
      <c r="H32" s="36"/>
      <c r="I32" s="138"/>
      <c r="J32" s="19"/>
      <c r="K32" s="324"/>
      <c r="L32" s="323"/>
      <c r="M32" s="337"/>
    </row>
    <row r="33" spans="1:19" x14ac:dyDescent="0.4">
      <c r="A33" s="7"/>
      <c r="B33" s="139"/>
      <c r="C33" s="18"/>
      <c r="D33" s="25"/>
      <c r="E33" s="42"/>
      <c r="F33" s="47"/>
      <c r="G33" s="25"/>
      <c r="H33" s="36"/>
      <c r="I33" s="97"/>
      <c r="J33" s="17"/>
      <c r="K33" s="324"/>
      <c r="L33" s="323"/>
      <c r="M33" s="337"/>
    </row>
    <row r="34" spans="1:19" x14ac:dyDescent="0.4">
      <c r="B34" s="138"/>
      <c r="C34" s="19"/>
      <c r="D34" s="25"/>
      <c r="E34" s="42"/>
      <c r="F34" s="47"/>
      <c r="G34" s="25"/>
      <c r="H34" s="35"/>
      <c r="I34" s="138"/>
      <c r="J34" s="18"/>
      <c r="K34" s="324"/>
      <c r="L34" s="323"/>
      <c r="M34" s="3"/>
    </row>
    <row r="35" spans="1:19" x14ac:dyDescent="0.4">
      <c r="B35" s="138"/>
      <c r="C35" s="19"/>
      <c r="D35" s="57"/>
      <c r="E35" s="96"/>
      <c r="F35" s="47"/>
      <c r="G35" s="25"/>
      <c r="H35" s="19"/>
      <c r="I35" s="137"/>
      <c r="J35" s="19"/>
      <c r="K35" s="325"/>
      <c r="L35" s="323"/>
      <c r="M35" s="3"/>
    </row>
    <row r="36" spans="1:19" x14ac:dyDescent="0.4">
      <c r="A36" s="8"/>
      <c r="B36" s="138"/>
      <c r="C36" s="19"/>
      <c r="D36" s="29"/>
      <c r="E36" s="42"/>
      <c r="F36" s="47"/>
      <c r="G36" s="25"/>
      <c r="H36" s="17"/>
      <c r="I36" s="138"/>
      <c r="J36" s="17"/>
      <c r="K36" s="324"/>
      <c r="L36" s="323"/>
      <c r="M36" s="3"/>
      <c r="N36" s="319" t="s">
        <v>37</v>
      </c>
    </row>
    <row r="37" spans="1:19" ht="19.5" thickBot="1" x14ac:dyDescent="0.45">
      <c r="A37" s="77" t="s">
        <v>344</v>
      </c>
      <c r="B37" s="237"/>
      <c r="C37" s="238"/>
      <c r="D37" s="27"/>
      <c r="E37" s="275"/>
      <c r="F37" s="53"/>
      <c r="G37" s="27"/>
      <c r="H37" s="72"/>
      <c r="I37" s="237"/>
      <c r="J37" s="239"/>
      <c r="K37" s="327"/>
      <c r="L37" s="328"/>
      <c r="M37" s="77"/>
      <c r="N37" t="s">
        <v>545</v>
      </c>
    </row>
    <row r="38" spans="1:19" ht="19.5" thickTop="1" x14ac:dyDescent="0.4">
      <c r="A38" s="3" t="s">
        <v>57</v>
      </c>
      <c r="B38" s="29"/>
      <c r="C38" s="130"/>
      <c r="D38" s="29"/>
      <c r="E38" s="41"/>
      <c r="F38" s="48"/>
      <c r="G38" s="26"/>
      <c r="H38" s="17"/>
      <c r="I38" s="29"/>
      <c r="J38" s="134"/>
      <c r="K38" s="515" t="s">
        <v>764</v>
      </c>
      <c r="L38" s="516"/>
      <c r="M38" s="3" t="s">
        <v>786</v>
      </c>
      <c r="N38" t="s">
        <v>546</v>
      </c>
    </row>
    <row r="39" spans="1:19" x14ac:dyDescent="0.4">
      <c r="B39" s="29"/>
      <c r="C39" s="130"/>
      <c r="D39" s="26"/>
      <c r="E39" s="41"/>
      <c r="F39" s="48"/>
      <c r="G39" s="26"/>
      <c r="H39" s="17"/>
      <c r="I39" s="345"/>
      <c r="J39" s="359"/>
      <c r="K39" s="347" t="s">
        <v>352</v>
      </c>
      <c r="L39" s="323" t="s">
        <v>785</v>
      </c>
      <c r="M39" s="332"/>
    </row>
    <row r="40" spans="1:19" x14ac:dyDescent="0.4">
      <c r="A40" s="337" t="s">
        <v>780</v>
      </c>
      <c r="B40" s="29"/>
      <c r="C40" s="130"/>
      <c r="D40" s="26"/>
      <c r="E40" s="41"/>
      <c r="F40" s="48"/>
      <c r="G40" s="26"/>
      <c r="H40" s="17"/>
      <c r="I40" s="345"/>
      <c r="J40" s="359"/>
      <c r="K40" s="348"/>
      <c r="L40" s="322"/>
      <c r="M40" s="3"/>
    </row>
    <row r="41" spans="1:19" x14ac:dyDescent="0.4">
      <c r="A41" s="7" t="s">
        <v>481</v>
      </c>
      <c r="B41" s="29"/>
      <c r="C41" s="130"/>
      <c r="D41" s="26"/>
      <c r="E41" s="41"/>
      <c r="F41" s="48"/>
      <c r="G41" s="26"/>
      <c r="H41" s="17"/>
      <c r="I41" s="345"/>
      <c r="J41" s="359"/>
      <c r="K41" s="348"/>
      <c r="L41" s="323"/>
      <c r="M41" s="3"/>
    </row>
    <row r="42" spans="1:19" x14ac:dyDescent="0.4">
      <c r="A42" s="7" t="s">
        <v>35</v>
      </c>
      <c r="B42" s="25"/>
      <c r="C42" s="131"/>
      <c r="D42" s="26"/>
      <c r="E42" s="42"/>
      <c r="F42" s="47"/>
      <c r="G42" s="28"/>
      <c r="H42" s="17"/>
      <c r="I42" s="346"/>
      <c r="J42" s="360"/>
      <c r="K42" s="348"/>
      <c r="L42" s="323"/>
      <c r="M42" s="3"/>
    </row>
    <row r="43" spans="1:19" x14ac:dyDescent="0.4">
      <c r="A43" t="s">
        <v>778</v>
      </c>
      <c r="B43" s="25"/>
      <c r="C43" s="131"/>
      <c r="D43" s="26"/>
      <c r="E43" s="42"/>
      <c r="F43" s="47"/>
      <c r="G43" s="28"/>
      <c r="H43" s="17"/>
      <c r="I43" s="346"/>
      <c r="J43" s="361"/>
      <c r="K43" s="348"/>
      <c r="L43" s="323"/>
      <c r="M43" s="3"/>
    </row>
    <row r="44" spans="1:19" x14ac:dyDescent="0.4">
      <c r="A44" s="3"/>
      <c r="B44" s="25"/>
      <c r="C44" s="131"/>
      <c r="D44" s="26"/>
      <c r="E44" s="42"/>
      <c r="F44" s="47"/>
      <c r="G44" s="28"/>
      <c r="H44" s="17"/>
      <c r="I44" s="346"/>
      <c r="J44" s="360"/>
      <c r="K44" s="349"/>
      <c r="L44" s="323"/>
      <c r="M44" s="2"/>
      <c r="N44" s="2"/>
    </row>
    <row r="45" spans="1:19" x14ac:dyDescent="0.4">
      <c r="A45" s="338" t="s">
        <v>779</v>
      </c>
      <c r="B45" s="93"/>
      <c r="C45" s="443"/>
      <c r="D45" s="26"/>
      <c r="E45" s="42"/>
      <c r="F45" s="47"/>
      <c r="G45" s="28"/>
      <c r="H45" s="17"/>
      <c r="I45" s="346"/>
      <c r="J45" s="361"/>
      <c r="K45" s="513"/>
      <c r="L45" s="340"/>
      <c r="M45" s="3"/>
      <c r="Q45" t="s">
        <v>802</v>
      </c>
    </row>
    <row r="46" spans="1:19" x14ac:dyDescent="0.4">
      <c r="A46" s="311" t="s">
        <v>747</v>
      </c>
      <c r="B46" s="93"/>
      <c r="C46" s="443"/>
      <c r="D46" s="26"/>
      <c r="E46" s="42"/>
      <c r="F46" s="47"/>
      <c r="G46" s="28"/>
      <c r="H46" s="17"/>
      <c r="I46" s="346"/>
      <c r="J46" s="362"/>
      <c r="K46" s="514"/>
      <c r="L46" s="340"/>
      <c r="M46" s="3"/>
      <c r="N46" t="s">
        <v>807</v>
      </c>
      <c r="Q46" s="155" t="s">
        <v>806</v>
      </c>
      <c r="R46" s="155"/>
      <c r="S46" s="155"/>
    </row>
    <row r="47" spans="1:19" x14ac:dyDescent="0.4">
      <c r="A47" t="s">
        <v>746</v>
      </c>
      <c r="B47" s="25"/>
      <c r="C47" s="131"/>
      <c r="D47" s="26"/>
      <c r="E47" s="42"/>
      <c r="F47" s="47"/>
      <c r="G47" s="28"/>
      <c r="H47" s="17"/>
      <c r="I47" s="346"/>
      <c r="J47" s="359"/>
      <c r="K47" s="350"/>
      <c r="L47" s="341"/>
      <c r="M47" s="3"/>
      <c r="N47" t="s">
        <v>804</v>
      </c>
      <c r="Q47" s="155" t="s">
        <v>805</v>
      </c>
    </row>
    <row r="48" spans="1:19" x14ac:dyDescent="0.4">
      <c r="B48" s="25"/>
      <c r="C48" s="131"/>
      <c r="D48" s="26"/>
      <c r="E48" s="42"/>
      <c r="F48" s="47"/>
      <c r="G48" s="28"/>
      <c r="H48" s="17"/>
      <c r="I48" s="346"/>
      <c r="J48" s="360"/>
      <c r="K48" s="351"/>
      <c r="L48" s="343"/>
      <c r="M48" s="3"/>
      <c r="N48" t="s">
        <v>763</v>
      </c>
    </row>
    <row r="49" spans="1:22" x14ac:dyDescent="0.4">
      <c r="A49" s="7" t="s">
        <v>161</v>
      </c>
      <c r="B49" s="25"/>
      <c r="C49" s="335"/>
      <c r="D49" s="26"/>
      <c r="E49" s="42"/>
      <c r="F49" s="47"/>
      <c r="G49" s="28"/>
      <c r="H49" s="17"/>
      <c r="I49" s="28"/>
      <c r="J49" s="342"/>
      <c r="K49" s="344"/>
      <c r="L49" s="323"/>
      <c r="M49" s="336"/>
      <c r="N49" s="174" t="s">
        <v>793</v>
      </c>
      <c r="O49" s="174"/>
      <c r="P49" s="174"/>
      <c r="Q49" s="174"/>
      <c r="R49" s="174"/>
    </row>
    <row r="50" spans="1:22" x14ac:dyDescent="0.4">
      <c r="B50" s="25"/>
      <c r="C50" s="131"/>
      <c r="D50" s="26"/>
      <c r="E50" s="42"/>
      <c r="F50" s="47"/>
      <c r="G50" s="28"/>
      <c r="H50" s="17"/>
      <c r="I50" s="28"/>
      <c r="J50" s="135"/>
      <c r="K50" s="324"/>
      <c r="L50" s="341"/>
      <c r="M50" s="3"/>
      <c r="N50" s="297" t="s">
        <v>796</v>
      </c>
      <c r="O50" s="297"/>
      <c r="P50" s="297"/>
      <c r="Q50" s="297"/>
      <c r="R50" s="297"/>
    </row>
    <row r="51" spans="1:22" x14ac:dyDescent="0.4">
      <c r="A51" s="7" t="s">
        <v>423</v>
      </c>
      <c r="B51" s="25"/>
      <c r="C51" s="131"/>
      <c r="D51" s="26"/>
      <c r="E51" s="42"/>
      <c r="F51" s="47"/>
      <c r="G51" s="28"/>
      <c r="H51" s="17"/>
      <c r="I51" s="28"/>
      <c r="J51" s="135"/>
      <c r="K51" s="324"/>
      <c r="L51" s="343"/>
      <c r="M51" s="3"/>
      <c r="N51" t="s">
        <v>809</v>
      </c>
      <c r="O51" s="174"/>
      <c r="P51" s="248"/>
      <c r="R51" s="159"/>
    </row>
    <row r="52" spans="1:22" x14ac:dyDescent="0.4">
      <c r="B52" s="25"/>
      <c r="C52" s="131"/>
      <c r="D52" s="26"/>
      <c r="E52" s="42"/>
      <c r="F52" s="47"/>
      <c r="G52" s="28"/>
      <c r="H52" s="17"/>
      <c r="I52" s="28"/>
      <c r="J52" s="135"/>
      <c r="K52" s="324"/>
      <c r="L52" s="323"/>
      <c r="M52" s="3"/>
      <c r="N52" t="s">
        <v>810</v>
      </c>
    </row>
    <row r="53" spans="1:22" x14ac:dyDescent="0.4">
      <c r="A53" s="7" t="s">
        <v>795</v>
      </c>
      <c r="B53" s="25"/>
      <c r="C53" s="131"/>
      <c r="D53" s="26"/>
      <c r="E53" s="42"/>
      <c r="F53" s="47"/>
      <c r="G53" s="28"/>
      <c r="H53" s="17"/>
      <c r="I53" s="28"/>
      <c r="J53" s="135"/>
      <c r="K53" s="324"/>
      <c r="L53" s="323"/>
      <c r="M53" s="242"/>
      <c r="N53" t="s">
        <v>808</v>
      </c>
    </row>
    <row r="54" spans="1:22" x14ac:dyDescent="0.4">
      <c r="A54" s="3" t="s">
        <v>512</v>
      </c>
      <c r="B54" s="25"/>
      <c r="C54" s="131"/>
      <c r="D54" s="26"/>
      <c r="E54" s="42"/>
      <c r="F54" s="47"/>
      <c r="G54" s="28"/>
      <c r="H54" s="17"/>
      <c r="I54" s="28"/>
      <c r="J54" s="135"/>
      <c r="K54" s="324"/>
      <c r="L54" s="323"/>
      <c r="M54" s="3"/>
    </row>
    <row r="55" spans="1:22" x14ac:dyDescent="0.4">
      <c r="A55" s="7" t="s">
        <v>36</v>
      </c>
      <c r="B55" s="25"/>
      <c r="C55" s="131"/>
      <c r="D55" s="26"/>
      <c r="E55" s="42"/>
      <c r="F55" s="47"/>
      <c r="G55" s="28"/>
      <c r="H55" s="17"/>
      <c r="I55" s="28"/>
      <c r="J55" s="135"/>
      <c r="K55" s="290"/>
      <c r="L55" s="257"/>
      <c r="M55" s="3"/>
      <c r="N55" t="s">
        <v>394</v>
      </c>
    </row>
    <row r="56" spans="1:22" x14ac:dyDescent="0.4">
      <c r="A56" s="7" t="s">
        <v>513</v>
      </c>
      <c r="B56" s="25"/>
      <c r="C56" s="131"/>
      <c r="D56" s="56"/>
      <c r="E56" s="96"/>
      <c r="F56" s="47"/>
      <c r="G56" s="28"/>
      <c r="H56" s="17"/>
      <c r="I56" s="28"/>
      <c r="J56" s="95"/>
      <c r="K56" s="290"/>
      <c r="L56" s="257"/>
      <c r="M56" s="3"/>
      <c r="N56" t="s">
        <v>393</v>
      </c>
      <c r="T56" t="s">
        <v>55</v>
      </c>
    </row>
    <row r="57" spans="1:22" x14ac:dyDescent="0.4">
      <c r="A57" s="8" t="s">
        <v>11</v>
      </c>
      <c r="B57" s="25"/>
      <c r="C57" s="132"/>
      <c r="D57" s="26"/>
      <c r="E57" s="61"/>
      <c r="F57" s="47"/>
      <c r="G57" s="28"/>
      <c r="H57" s="19"/>
      <c r="I57" s="28"/>
      <c r="J57" s="143"/>
      <c r="K57" s="290"/>
      <c r="L57" s="257"/>
      <c r="M57" s="3"/>
      <c r="N57" t="s">
        <v>354</v>
      </c>
      <c r="T57" t="s">
        <v>44</v>
      </c>
      <c r="V57" s="142"/>
    </row>
    <row r="58" spans="1:22" x14ac:dyDescent="0.4">
      <c r="A58" s="8"/>
      <c r="B58" s="25"/>
      <c r="C58" s="132"/>
      <c r="D58" s="25"/>
      <c r="E58" s="236"/>
      <c r="F58" s="48"/>
      <c r="G58" s="25"/>
      <c r="H58" s="17"/>
      <c r="I58" s="28"/>
      <c r="J58" s="144"/>
      <c r="K58" s="290"/>
      <c r="L58" s="257"/>
      <c r="M58" s="3"/>
      <c r="N58" s="154" t="s">
        <v>349</v>
      </c>
      <c r="T58" t="s">
        <v>48</v>
      </c>
      <c r="V58" s="142"/>
    </row>
    <row r="59" spans="1:22" ht="19.5" thickBot="1" x14ac:dyDescent="0.45">
      <c r="A59" s="69" t="s">
        <v>737</v>
      </c>
      <c r="B59" s="70"/>
      <c r="C59" s="133"/>
      <c r="D59" s="70"/>
      <c r="E59" s="73"/>
      <c r="F59" s="74"/>
      <c r="G59" s="70"/>
      <c r="H59" s="72"/>
      <c r="I59" s="70"/>
      <c r="J59" s="133"/>
      <c r="K59" s="329" t="s">
        <v>398</v>
      </c>
      <c r="L59" s="330"/>
      <c r="M59" s="77"/>
      <c r="T59" t="s">
        <v>345</v>
      </c>
    </row>
    <row r="60" spans="1:22" ht="19.5" thickTop="1" x14ac:dyDescent="0.4">
      <c r="A60" s="3" t="s">
        <v>356</v>
      </c>
      <c r="B60" s="26"/>
      <c r="C60" s="121">
        <f>L60+L61+L62-L64+L63</f>
        <v>0</v>
      </c>
      <c r="D60" s="26"/>
      <c r="E60" s="41"/>
      <c r="F60" s="48"/>
      <c r="G60" s="26"/>
      <c r="H60" s="17"/>
      <c r="I60" s="26"/>
      <c r="J60" s="121">
        <f>L60+L61+L62-L64+L63</f>
        <v>0</v>
      </c>
      <c r="K60" s="370" t="s">
        <v>674</v>
      </c>
      <c r="L60" s="366">
        <v>0</v>
      </c>
      <c r="M60" s="257" t="s">
        <v>353</v>
      </c>
      <c r="N60" t="s">
        <v>679</v>
      </c>
      <c r="T60" s="154" t="s">
        <v>349</v>
      </c>
    </row>
    <row r="61" spans="1:22" x14ac:dyDescent="0.4">
      <c r="A61" s="10"/>
      <c r="B61" s="26"/>
      <c r="C61" s="121"/>
      <c r="D61" s="29"/>
      <c r="E61" s="41"/>
      <c r="F61" s="48"/>
      <c r="G61" s="29"/>
      <c r="H61" s="38"/>
      <c r="I61" s="26"/>
      <c r="J61" s="122"/>
      <c r="K61" s="290" t="s">
        <v>675</v>
      </c>
      <c r="L61" s="367">
        <v>0</v>
      </c>
      <c r="M61" s="381" t="s">
        <v>673</v>
      </c>
      <c r="N61" t="s">
        <v>680</v>
      </c>
      <c r="T61" t="s">
        <v>61</v>
      </c>
    </row>
    <row r="62" spans="1:22" ht="25.5" x14ac:dyDescent="0.4">
      <c r="A62" s="8"/>
      <c r="B62" s="26"/>
      <c r="C62" s="121"/>
      <c r="D62" s="25"/>
      <c r="E62" s="41"/>
      <c r="F62" s="48"/>
      <c r="G62" s="25"/>
      <c r="H62" s="35"/>
      <c r="I62" s="28"/>
      <c r="J62" s="123"/>
      <c r="K62" s="290" t="s">
        <v>676</v>
      </c>
      <c r="L62" s="368"/>
      <c r="M62" s="382" t="s">
        <v>677</v>
      </c>
      <c r="N62" t="s">
        <v>681</v>
      </c>
      <c r="S62" s="213"/>
    </row>
    <row r="63" spans="1:22" ht="25.5" x14ac:dyDescent="0.4">
      <c r="A63" s="8"/>
      <c r="B63" s="26"/>
      <c r="C63" s="121"/>
      <c r="D63" s="25"/>
      <c r="E63" s="41"/>
      <c r="F63" s="306" t="s">
        <v>738</v>
      </c>
      <c r="G63" s="25"/>
      <c r="H63" s="35"/>
      <c r="I63" s="28"/>
      <c r="J63" s="123"/>
      <c r="K63" s="290" t="s">
        <v>351</v>
      </c>
      <c r="L63" s="369"/>
      <c r="M63" s="257" t="s">
        <v>423</v>
      </c>
      <c r="N63" t="s">
        <v>669</v>
      </c>
      <c r="S63" s="213"/>
    </row>
    <row r="64" spans="1:22" ht="25.5" x14ac:dyDescent="0.4">
      <c r="A64" s="8" t="s">
        <v>672</v>
      </c>
      <c r="B64" s="26"/>
      <c r="C64" s="121"/>
      <c r="D64" s="25"/>
      <c r="E64" s="310"/>
      <c r="F64" s="314"/>
      <c r="G64" s="25"/>
      <c r="H64" s="35"/>
      <c r="I64" s="28"/>
      <c r="J64" s="123"/>
      <c r="K64" s="290" t="s">
        <v>351</v>
      </c>
      <c r="L64" s="369">
        <v>0</v>
      </c>
      <c r="M64" s="257" t="s">
        <v>369</v>
      </c>
      <c r="N64" t="s">
        <v>668</v>
      </c>
      <c r="O64" s="154"/>
      <c r="S64" s="213"/>
    </row>
    <row r="65" spans="1:23" x14ac:dyDescent="0.4">
      <c r="A65" s="8"/>
      <c r="B65" s="26"/>
      <c r="C65" s="121"/>
      <c r="D65" s="25"/>
      <c r="E65" s="310"/>
      <c r="F65" s="315"/>
      <c r="G65" s="25"/>
      <c r="H65" s="35"/>
      <c r="I65" s="28"/>
      <c r="J65" s="123"/>
      <c r="K65" s="155" t="s">
        <v>678</v>
      </c>
      <c r="L65" s="249"/>
      <c r="M65" s="257"/>
      <c r="O65" s="155"/>
      <c r="S65" t="s">
        <v>312</v>
      </c>
      <c r="T65" t="s">
        <v>315</v>
      </c>
    </row>
    <row r="66" spans="1:23" ht="25.5" x14ac:dyDescent="0.4">
      <c r="A66" s="8"/>
      <c r="B66" s="26"/>
      <c r="C66" s="121"/>
      <c r="D66" s="25"/>
      <c r="E66" s="41"/>
      <c r="F66" s="48"/>
      <c r="G66" s="25"/>
      <c r="H66" s="35"/>
      <c r="I66" s="28"/>
      <c r="J66" s="123"/>
      <c r="K66" s="290"/>
      <c r="L66" s="249"/>
      <c r="M66" s="383" t="s">
        <v>350</v>
      </c>
      <c r="S66" s="213" t="s">
        <v>247</v>
      </c>
      <c r="U66" t="s">
        <v>253</v>
      </c>
      <c r="W66" t="s">
        <v>314</v>
      </c>
    </row>
    <row r="67" spans="1:23" ht="19.5" thickBot="1" x14ac:dyDescent="0.45">
      <c r="A67" s="8"/>
      <c r="B67" s="26"/>
      <c r="C67" s="121"/>
      <c r="D67" s="25"/>
      <c r="E67" s="41"/>
      <c r="F67" s="48"/>
      <c r="G67" s="25"/>
      <c r="H67" s="35"/>
      <c r="I67" s="28"/>
      <c r="J67" s="123"/>
      <c r="K67" s="155" t="s">
        <v>355</v>
      </c>
      <c r="L67" s="249"/>
      <c r="M67" s="257"/>
      <c r="W67" t="s">
        <v>313</v>
      </c>
    </row>
    <row r="68" spans="1:23" ht="19.5" thickBot="1" x14ac:dyDescent="0.45">
      <c r="A68" s="69"/>
      <c r="B68" s="70"/>
      <c r="C68" s="125"/>
      <c r="D68" s="70"/>
      <c r="E68" s="71"/>
      <c r="F68" s="53"/>
      <c r="G68" s="70"/>
      <c r="H68" s="76"/>
      <c r="I68" s="70"/>
      <c r="J68" s="240"/>
      <c r="K68" s="290" t="s">
        <v>653</v>
      </c>
      <c r="L68" s="296"/>
      <c r="M68" s="326" t="s">
        <v>351</v>
      </c>
      <c r="N68" t="s">
        <v>670</v>
      </c>
      <c r="R68" s="208" t="s">
        <v>0</v>
      </c>
      <c r="S68" s="192" t="s">
        <v>242</v>
      </c>
      <c r="T68" s="192" t="s">
        <v>243</v>
      </c>
      <c r="U68" s="192" t="s">
        <v>244</v>
      </c>
      <c r="V68" s="192" t="s">
        <v>245</v>
      </c>
      <c r="W68" s="209" t="s">
        <v>246</v>
      </c>
    </row>
    <row r="69" spans="1:23" ht="19.5" thickTop="1" x14ac:dyDescent="0.4">
      <c r="A69" s="10" t="s">
        <v>616</v>
      </c>
      <c r="B69" s="26"/>
      <c r="C69" s="20"/>
      <c r="D69" s="89" t="s">
        <v>577</v>
      </c>
      <c r="E69" s="75" t="s">
        <v>579</v>
      </c>
      <c r="F69" s="46" t="s">
        <v>100</v>
      </c>
      <c r="G69" s="29"/>
      <c r="H69" s="37"/>
      <c r="I69" s="289"/>
      <c r="J69" s="371"/>
      <c r="K69" s="372"/>
      <c r="L69" s="380"/>
      <c r="M69" s="379" t="s">
        <v>395</v>
      </c>
      <c r="N69" s="149" t="s">
        <v>3</v>
      </c>
      <c r="O69" s="149" t="s">
        <v>4</v>
      </c>
      <c r="R69" s="2"/>
      <c r="S69" s="210"/>
      <c r="T69" s="210"/>
      <c r="U69" s="210"/>
      <c r="V69" s="210"/>
      <c r="W69" s="231"/>
    </row>
    <row r="70" spans="1:23" x14ac:dyDescent="0.4">
      <c r="A70" s="13" t="s">
        <v>617</v>
      </c>
      <c r="B70" s="116"/>
      <c r="C70" s="17"/>
      <c r="D70" s="174"/>
      <c r="E70" s="86"/>
      <c r="F70" s="50" t="s">
        <v>244</v>
      </c>
      <c r="G70" s="116">
        <f xml:space="preserve"> B70 + IF(ISNUMBER(D70), D70, 0) - IF(ISNUMBER(E70), E70, 0)</f>
        <v>0</v>
      </c>
      <c r="H70" s="38"/>
      <c r="I70" s="29"/>
      <c r="J70" s="38"/>
      <c r="K70" s="292"/>
      <c r="L70" s="257"/>
      <c r="M70" s="294" t="s">
        <v>351</v>
      </c>
      <c r="N70" s="149" t="s">
        <v>396</v>
      </c>
      <c r="O70" s="149" t="s">
        <v>348</v>
      </c>
      <c r="R70" s="2"/>
      <c r="S70" s="210"/>
      <c r="T70" s="210"/>
      <c r="U70" s="210"/>
      <c r="V70" s="210"/>
      <c r="W70" s="231"/>
    </row>
    <row r="71" spans="1:23" x14ac:dyDescent="0.4">
      <c r="A71" s="11" t="s">
        <v>26</v>
      </c>
      <c r="B71" s="117"/>
      <c r="C71" s="18"/>
      <c r="D71" s="56" t="s">
        <v>562</v>
      </c>
      <c r="E71" s="41"/>
      <c r="F71" s="48"/>
      <c r="G71" s="115"/>
      <c r="H71" s="17"/>
      <c r="I71" s="26"/>
      <c r="J71" s="17"/>
      <c r="K71" s="291"/>
      <c r="L71" s="257"/>
      <c r="M71" s="166" t="s">
        <v>352</v>
      </c>
      <c r="N71" s="149" t="s">
        <v>399</v>
      </c>
      <c r="O71" s="149" t="s">
        <v>348</v>
      </c>
      <c r="P71" t="s">
        <v>665</v>
      </c>
      <c r="R71" s="2"/>
      <c r="S71" s="210"/>
      <c r="T71" s="210"/>
      <c r="U71" s="210"/>
      <c r="V71" s="210"/>
      <c r="W71" s="231"/>
    </row>
    <row r="72" spans="1:23" x14ac:dyDescent="0.4">
      <c r="A72" s="12" t="s">
        <v>27</v>
      </c>
      <c r="B72" s="117"/>
      <c r="C72" s="18"/>
      <c r="D72" s="57"/>
      <c r="E72" s="39"/>
      <c r="F72" s="49"/>
      <c r="G72" s="117"/>
      <c r="H72" s="35"/>
      <c r="I72" s="25"/>
      <c r="J72" s="35"/>
      <c r="K72" s="292"/>
      <c r="L72" s="257"/>
      <c r="O72" t="s">
        <v>670</v>
      </c>
      <c r="R72" s="2"/>
      <c r="S72" s="210"/>
      <c r="T72" s="210"/>
      <c r="U72" s="210"/>
      <c r="V72" s="210"/>
      <c r="W72" s="231"/>
    </row>
    <row r="73" spans="1:23" x14ac:dyDescent="0.4">
      <c r="A73" s="8" t="s">
        <v>38</v>
      </c>
      <c r="B73" s="117"/>
      <c r="C73" s="18"/>
      <c r="D73" s="57"/>
      <c r="E73" s="39"/>
      <c r="F73" s="49"/>
      <c r="G73" s="117"/>
      <c r="H73" s="35"/>
      <c r="I73" s="25"/>
      <c r="J73" s="35"/>
      <c r="K73" s="293"/>
      <c r="L73" s="257"/>
      <c r="M73" s="295" t="s">
        <v>397</v>
      </c>
      <c r="N73" s="149" t="s">
        <v>3</v>
      </c>
      <c r="O73" s="149" t="s">
        <v>4</v>
      </c>
      <c r="R73" s="2"/>
      <c r="S73" s="210"/>
      <c r="T73" s="210"/>
      <c r="U73" s="210"/>
      <c r="V73" s="210"/>
      <c r="W73" s="231"/>
    </row>
    <row r="74" spans="1:23" x14ac:dyDescent="0.4">
      <c r="A74" s="8" t="s">
        <v>28</v>
      </c>
      <c r="B74" s="117"/>
      <c r="C74" s="18"/>
      <c r="D74" s="56"/>
      <c r="E74" s="39"/>
      <c r="F74" s="49"/>
      <c r="G74" s="117"/>
      <c r="H74" s="35"/>
      <c r="I74" s="25"/>
      <c r="J74" s="35"/>
      <c r="K74" s="293"/>
      <c r="L74" s="257"/>
      <c r="M74" s="294" t="s">
        <v>351</v>
      </c>
      <c r="N74" s="149" t="s">
        <v>348</v>
      </c>
      <c r="O74" s="149" t="s">
        <v>369</v>
      </c>
      <c r="R74" s="2"/>
      <c r="S74" s="210"/>
      <c r="T74" s="210"/>
      <c r="U74" s="210"/>
      <c r="V74" s="210"/>
      <c r="W74" s="231"/>
    </row>
    <row r="75" spans="1:23" x14ac:dyDescent="0.4">
      <c r="A75" s="2" t="s">
        <v>543</v>
      </c>
      <c r="B75" s="117"/>
      <c r="C75" s="18"/>
      <c r="D75" s="56"/>
      <c r="E75" s="39"/>
      <c r="F75" s="49"/>
      <c r="G75" s="117"/>
      <c r="H75" s="35"/>
      <c r="I75" s="25"/>
      <c r="J75" s="35"/>
      <c r="K75" s="291"/>
      <c r="L75" s="257"/>
      <c r="M75" s="294" t="s">
        <v>352</v>
      </c>
      <c r="N75" s="149" t="s">
        <v>348</v>
      </c>
      <c r="O75" s="149" t="s">
        <v>399</v>
      </c>
      <c r="P75" s="249" t="s">
        <v>666</v>
      </c>
      <c r="R75" s="2"/>
      <c r="S75" s="210"/>
      <c r="T75" s="210"/>
      <c r="U75" s="210"/>
      <c r="V75" s="210"/>
      <c r="W75" s="231"/>
    </row>
    <row r="76" spans="1:23" x14ac:dyDescent="0.4">
      <c r="A76" s="2"/>
      <c r="B76" s="117"/>
      <c r="C76" s="18"/>
      <c r="D76" s="56"/>
      <c r="E76" s="39"/>
      <c r="F76" s="49"/>
      <c r="G76" s="117"/>
      <c r="H76" s="35"/>
      <c r="I76" s="25"/>
      <c r="J76" s="35"/>
      <c r="K76" s="292"/>
      <c r="L76" s="257"/>
      <c r="R76" s="2"/>
      <c r="S76" s="210"/>
      <c r="T76" s="210"/>
      <c r="U76" s="210"/>
      <c r="V76" s="210"/>
      <c r="W76" s="231"/>
    </row>
    <row r="77" spans="1:23" x14ac:dyDescent="0.4">
      <c r="A77" s="2"/>
      <c r="B77" s="117"/>
      <c r="C77" s="18"/>
      <c r="D77" s="56"/>
      <c r="E77" s="39"/>
      <c r="F77" s="49"/>
      <c r="G77" s="117"/>
      <c r="H77" s="35"/>
      <c r="I77" s="25"/>
      <c r="J77" s="35"/>
      <c r="K77" s="291"/>
      <c r="L77" s="257"/>
      <c r="R77" s="2"/>
      <c r="S77" s="210"/>
      <c r="T77" s="210"/>
      <c r="U77" s="210"/>
      <c r="V77" s="210"/>
      <c r="W77" s="231"/>
    </row>
    <row r="78" spans="1:23" x14ac:dyDescent="0.4">
      <c r="A78" s="2"/>
      <c r="B78" s="117"/>
      <c r="C78" s="18"/>
      <c r="D78" s="56"/>
      <c r="E78" s="39"/>
      <c r="F78" s="49"/>
      <c r="G78" s="117"/>
      <c r="H78" s="35"/>
      <c r="I78" s="25"/>
      <c r="J78" s="35"/>
      <c r="K78" s="291"/>
      <c r="L78" s="257"/>
      <c r="R78" s="2"/>
      <c r="S78" s="210"/>
      <c r="T78" s="210"/>
      <c r="U78" s="210"/>
      <c r="V78" s="210"/>
      <c r="W78" s="231"/>
    </row>
    <row r="79" spans="1:23" x14ac:dyDescent="0.4">
      <c r="A79" s="2"/>
      <c r="B79" s="117"/>
      <c r="C79" s="18"/>
      <c r="D79" s="56"/>
      <c r="E79" s="39"/>
      <c r="F79" s="49"/>
      <c r="G79" s="117"/>
      <c r="H79" s="35"/>
      <c r="I79" s="25"/>
      <c r="J79" s="35"/>
      <c r="K79" s="291"/>
      <c r="L79" s="257"/>
      <c r="R79" s="2"/>
      <c r="S79" s="210"/>
      <c r="T79" s="210"/>
      <c r="U79" s="210"/>
      <c r="V79" s="210"/>
      <c r="W79" s="231"/>
    </row>
    <row r="80" spans="1:23" x14ac:dyDescent="0.4">
      <c r="A80" s="2"/>
      <c r="B80" s="117"/>
      <c r="C80" s="18"/>
      <c r="D80" s="56"/>
      <c r="E80" s="39"/>
      <c r="F80" s="49"/>
      <c r="G80" s="117"/>
      <c r="H80" s="35"/>
      <c r="I80" s="25"/>
      <c r="J80" s="35"/>
      <c r="K80" s="291"/>
      <c r="L80" s="257"/>
      <c r="R80" s="2"/>
      <c r="S80" s="210"/>
      <c r="T80" s="210"/>
      <c r="U80" s="210"/>
      <c r="V80" s="210"/>
      <c r="W80" s="231"/>
    </row>
    <row r="81" spans="1:23" x14ac:dyDescent="0.4">
      <c r="A81" s="2"/>
      <c r="B81" s="117"/>
      <c r="C81" s="18"/>
      <c r="D81" s="56"/>
      <c r="E81" s="39"/>
      <c r="F81" s="49"/>
      <c r="G81" s="117"/>
      <c r="H81" s="35"/>
      <c r="I81" s="25"/>
      <c r="J81" s="38"/>
      <c r="K81" s="291"/>
      <c r="L81" s="257"/>
      <c r="R81" s="2"/>
      <c r="S81" s="210"/>
      <c r="T81" s="210"/>
      <c r="U81" s="210"/>
      <c r="V81" s="210"/>
      <c r="W81" s="231"/>
    </row>
    <row r="82" spans="1:23" x14ac:dyDescent="0.4">
      <c r="A82" s="2"/>
      <c r="B82" s="117"/>
      <c r="C82" s="18"/>
      <c r="D82" s="56"/>
      <c r="E82" s="39"/>
      <c r="F82" s="49"/>
      <c r="G82" s="117"/>
      <c r="H82" s="35"/>
      <c r="I82" s="25"/>
      <c r="J82" s="35"/>
      <c r="K82" s="292"/>
      <c r="L82" s="257"/>
      <c r="R82" s="2"/>
      <c r="S82" s="210"/>
      <c r="T82" s="210"/>
      <c r="U82" s="210"/>
      <c r="V82" s="210"/>
      <c r="W82" s="231"/>
    </row>
    <row r="83" spans="1:23" x14ac:dyDescent="0.4">
      <c r="A83" s="2"/>
      <c r="B83" s="117"/>
      <c r="C83" s="18"/>
      <c r="D83" s="57"/>
      <c r="E83" s="39"/>
      <c r="F83" s="49"/>
      <c r="G83" s="117"/>
      <c r="H83" s="35"/>
      <c r="I83" s="25"/>
      <c r="J83" s="35"/>
      <c r="K83" s="293"/>
      <c r="L83" s="257"/>
      <c r="R83" s="2"/>
      <c r="S83" s="210"/>
      <c r="T83" s="210"/>
      <c r="U83" s="210"/>
      <c r="V83" s="210"/>
      <c r="W83" s="231"/>
    </row>
    <row r="84" spans="1:23" x14ac:dyDescent="0.4">
      <c r="A84" s="2"/>
      <c r="B84" s="117"/>
      <c r="C84" s="18"/>
      <c r="D84" s="57"/>
      <c r="E84" s="39"/>
      <c r="F84" s="49"/>
      <c r="G84" s="117"/>
      <c r="H84" s="35"/>
      <c r="I84" s="25"/>
      <c r="J84" s="35"/>
      <c r="K84" s="293"/>
      <c r="L84" s="257"/>
      <c r="R84" s="2"/>
      <c r="S84" s="210"/>
      <c r="T84" s="210"/>
      <c r="U84" s="210"/>
      <c r="V84" s="210"/>
      <c r="W84" s="231"/>
    </row>
    <row r="85" spans="1:23" x14ac:dyDescent="0.4">
      <c r="A85" s="2"/>
      <c r="B85" s="117"/>
      <c r="C85" s="18"/>
      <c r="D85" s="57"/>
      <c r="E85" s="39"/>
      <c r="F85" s="49"/>
      <c r="G85" s="117"/>
      <c r="H85" s="35"/>
      <c r="I85" s="25"/>
      <c r="J85" s="35"/>
      <c r="K85" s="293"/>
      <c r="L85" s="257"/>
      <c r="R85" s="2"/>
      <c r="S85" s="210"/>
      <c r="T85" s="210"/>
      <c r="U85" s="210"/>
      <c r="V85" s="210"/>
      <c r="W85" s="231"/>
    </row>
    <row r="86" spans="1:23" x14ac:dyDescent="0.4">
      <c r="A86" s="2" t="s">
        <v>749</v>
      </c>
      <c r="B86" s="117"/>
      <c r="C86" s="18"/>
      <c r="D86" s="57"/>
      <c r="E86" s="39"/>
      <c r="F86" s="49"/>
      <c r="G86" s="117"/>
      <c r="H86" s="35"/>
      <c r="I86" s="25"/>
      <c r="J86" s="35"/>
      <c r="K86" s="293"/>
      <c r="L86" s="257"/>
      <c r="R86" s="2"/>
      <c r="S86" s="210"/>
      <c r="T86" s="210"/>
      <c r="U86" s="210"/>
      <c r="V86" s="210"/>
      <c r="W86" s="231"/>
    </row>
    <row r="87" spans="1:23" x14ac:dyDescent="0.4">
      <c r="A87" s="2" t="s">
        <v>721</v>
      </c>
      <c r="B87" s="117"/>
      <c r="C87" s="18"/>
      <c r="D87" s="57"/>
      <c r="E87" s="39"/>
      <c r="F87" s="49"/>
      <c r="G87" s="117"/>
      <c r="H87" s="35"/>
      <c r="I87" s="25"/>
      <c r="J87" s="35"/>
      <c r="K87" s="293"/>
      <c r="L87" s="257"/>
      <c r="R87" s="2"/>
      <c r="S87" s="210"/>
      <c r="T87" s="210"/>
      <c r="U87" s="210"/>
      <c r="V87" s="210"/>
      <c r="W87" s="231"/>
    </row>
    <row r="88" spans="1:23" x14ac:dyDescent="0.4">
      <c r="A88" s="2" t="s">
        <v>12</v>
      </c>
      <c r="B88" s="117"/>
      <c r="C88" s="18"/>
      <c r="D88" s="57"/>
      <c r="E88" s="39"/>
      <c r="F88" s="49"/>
      <c r="G88" s="117"/>
      <c r="H88" s="35"/>
      <c r="I88" s="25"/>
      <c r="J88" s="35"/>
      <c r="K88" s="293"/>
      <c r="L88" s="257"/>
      <c r="R88" s="2"/>
      <c r="S88" s="210"/>
      <c r="T88" s="210"/>
      <c r="U88" s="210"/>
      <c r="V88" s="210"/>
      <c r="W88" s="231"/>
    </row>
    <row r="89" spans="1:23" x14ac:dyDescent="0.4">
      <c r="A89" s="2" t="s">
        <v>53</v>
      </c>
      <c r="B89" s="117"/>
      <c r="C89" s="18"/>
      <c r="D89" s="93"/>
      <c r="E89" s="39"/>
      <c r="F89" s="49"/>
      <c r="G89" s="117"/>
      <c r="H89" s="35"/>
      <c r="I89" s="25"/>
      <c r="J89" s="35"/>
      <c r="K89" s="293"/>
      <c r="L89" s="257"/>
      <c r="M89" s="142"/>
      <c r="N89" t="s">
        <v>58</v>
      </c>
      <c r="R89" s="2"/>
      <c r="S89" s="210"/>
      <c r="T89" s="210"/>
      <c r="U89" s="210"/>
      <c r="V89" s="210"/>
      <c r="W89" s="231"/>
    </row>
    <row r="90" spans="1:23" x14ac:dyDescent="0.4">
      <c r="A90" s="8" t="s">
        <v>41</v>
      </c>
      <c r="B90" s="117"/>
      <c r="C90" s="18"/>
      <c r="D90" s="68"/>
      <c r="E90" s="64"/>
      <c r="F90" s="49"/>
      <c r="G90" s="145"/>
      <c r="H90" s="35"/>
      <c r="I90" s="25"/>
      <c r="J90" s="35"/>
      <c r="K90" s="293"/>
      <c r="L90" s="257"/>
      <c r="M90" s="142"/>
      <c r="N90" t="s">
        <v>45</v>
      </c>
      <c r="R90" s="2"/>
      <c r="S90" s="210"/>
      <c r="T90" s="210"/>
      <c r="U90" s="210"/>
      <c r="V90" s="210"/>
      <c r="W90" s="231"/>
    </row>
    <row r="91" spans="1:23" x14ac:dyDescent="0.4">
      <c r="A91" s="8" t="s">
        <v>23</v>
      </c>
      <c r="B91" s="117"/>
      <c r="C91" s="19"/>
      <c r="D91" s="26"/>
      <c r="E91" s="66"/>
      <c r="F91" s="51"/>
      <c r="G91" s="146"/>
      <c r="H91" s="38"/>
      <c r="I91" s="29"/>
      <c r="J91" s="38"/>
      <c r="K91" s="291"/>
      <c r="L91" s="257"/>
      <c r="M91" s="142"/>
      <c r="N91" t="s">
        <v>46</v>
      </c>
      <c r="R91" s="2"/>
      <c r="S91" s="210"/>
      <c r="T91" s="210"/>
      <c r="U91" s="210"/>
      <c r="V91" s="210"/>
      <c r="W91" s="231"/>
    </row>
    <row r="92" spans="1:23" x14ac:dyDescent="0.4">
      <c r="A92" s="10" t="s">
        <v>13</v>
      </c>
      <c r="B92" s="117"/>
      <c r="C92" s="17"/>
      <c r="D92" s="25"/>
      <c r="E92" s="59"/>
      <c r="F92" s="52"/>
      <c r="G92" s="145"/>
      <c r="H92" s="35"/>
      <c r="I92" s="25"/>
      <c r="J92" s="35"/>
      <c r="K92" s="292"/>
      <c r="L92" s="257"/>
      <c r="M92" s="142"/>
      <c r="N92" t="s">
        <v>47</v>
      </c>
      <c r="R92" s="2"/>
      <c r="S92" s="210"/>
      <c r="T92" s="210"/>
      <c r="U92" s="210"/>
      <c r="V92" s="210"/>
      <c r="W92" s="231"/>
    </row>
    <row r="93" spans="1:23" x14ac:dyDescent="0.4">
      <c r="A93" s="10" t="s">
        <v>14</v>
      </c>
      <c r="B93" s="119"/>
      <c r="C93" s="21"/>
      <c r="D93" s="29"/>
      <c r="E93" s="147" t="s">
        <v>87</v>
      </c>
      <c r="F93" s="50"/>
      <c r="G93" s="128"/>
      <c r="H93" s="38"/>
      <c r="I93" s="29"/>
      <c r="J93" s="38"/>
      <c r="K93" s="291"/>
      <c r="L93" s="257"/>
      <c r="N93" t="s">
        <v>88</v>
      </c>
      <c r="R93" s="2"/>
      <c r="S93" s="210"/>
      <c r="T93" s="210"/>
      <c r="U93" s="210"/>
      <c r="V93" s="210"/>
      <c r="W93" s="231"/>
    </row>
    <row r="94" spans="1:23" ht="19.5" thickBot="1" x14ac:dyDescent="0.45">
      <c r="A94" s="77"/>
      <c r="B94" s="27">
        <f>SUM(B5:B93)</f>
        <v>0</v>
      </c>
      <c r="C94" s="22">
        <f>SUM(C5:C93)</f>
        <v>0</v>
      </c>
      <c r="D94" s="70"/>
      <c r="E94" s="73"/>
      <c r="F94" s="74"/>
      <c r="G94" s="120"/>
      <c r="H94" s="72"/>
      <c r="I94" s="70"/>
      <c r="J94" s="72"/>
      <c r="K94" s="373"/>
      <c r="L94" s="330"/>
      <c r="R94" s="2"/>
      <c r="S94" s="210"/>
      <c r="T94" s="210"/>
      <c r="U94" s="210"/>
      <c r="V94" s="210"/>
      <c r="W94" s="231"/>
    </row>
    <row r="95" spans="1:23" ht="19.5" thickTop="1" x14ac:dyDescent="0.4">
      <c r="B95" s="3"/>
      <c r="C95" s="23"/>
      <c r="D95" s="29"/>
      <c r="E95" s="75"/>
      <c r="F95" s="46"/>
      <c r="G95" s="29"/>
      <c r="H95" s="38"/>
      <c r="I95" s="375"/>
      <c r="J95" s="377"/>
      <c r="K95" s="378" t="s">
        <v>59</v>
      </c>
      <c r="L95" s="374"/>
      <c r="R95" s="2"/>
      <c r="S95" s="210"/>
      <c r="T95" s="210"/>
      <c r="U95" s="210"/>
      <c r="V95" s="210"/>
      <c r="W95" s="231"/>
    </row>
    <row r="96" spans="1:23" x14ac:dyDescent="0.4">
      <c r="A96" s="8"/>
      <c r="B96" s="28"/>
      <c r="C96" s="19"/>
      <c r="D96" s="26"/>
      <c r="E96" s="41"/>
      <c r="F96" s="48"/>
      <c r="G96" s="26"/>
      <c r="H96" s="17"/>
      <c r="I96" s="26"/>
      <c r="J96" s="17"/>
      <c r="K96" s="89" t="s">
        <v>49</v>
      </c>
      <c r="R96" s="2"/>
      <c r="S96" s="210"/>
      <c r="T96" s="210"/>
      <c r="U96" s="210"/>
      <c r="V96" s="210"/>
      <c r="W96" s="231"/>
    </row>
    <row r="97" spans="1:23" x14ac:dyDescent="0.4">
      <c r="A97" s="8" t="s">
        <v>15</v>
      </c>
      <c r="B97" s="28"/>
      <c r="C97" s="19"/>
      <c r="D97" s="58"/>
      <c r="E97" s="39"/>
      <c r="F97" s="49"/>
      <c r="G97" s="25"/>
      <c r="H97" s="35"/>
      <c r="I97" s="58"/>
      <c r="J97" s="39"/>
      <c r="K97" s="376" t="s">
        <v>50</v>
      </c>
      <c r="R97" s="2"/>
      <c r="S97" s="210"/>
      <c r="T97" s="210"/>
      <c r="U97" s="210"/>
      <c r="V97" s="210"/>
      <c r="W97" s="231"/>
    </row>
    <row r="98" spans="1:23" x14ac:dyDescent="0.4">
      <c r="A98" s="3" t="s">
        <v>16</v>
      </c>
      <c r="B98" s="25"/>
      <c r="C98" s="17"/>
      <c r="D98" s="65"/>
      <c r="E98" s="39"/>
      <c r="F98" s="49"/>
      <c r="G98" s="25"/>
      <c r="H98" s="35"/>
      <c r="I98" s="65"/>
      <c r="J98" s="35"/>
      <c r="R98" s="2"/>
      <c r="S98" s="210"/>
      <c r="T98" s="210"/>
      <c r="U98" s="210"/>
      <c r="V98" s="210"/>
      <c r="W98" s="231"/>
    </row>
    <row r="99" spans="1:23" x14ac:dyDescent="0.4">
      <c r="A99" s="7" t="s">
        <v>17</v>
      </c>
      <c r="B99" s="25"/>
      <c r="C99" s="18"/>
      <c r="D99" s="29"/>
      <c r="E99" s="67"/>
      <c r="F99" s="52"/>
      <c r="G99" s="25"/>
      <c r="H99" s="35"/>
      <c r="I99" s="25"/>
      <c r="J99" s="141"/>
      <c r="R99" s="2"/>
      <c r="S99" s="210"/>
      <c r="T99" s="210"/>
      <c r="U99" s="210"/>
      <c r="V99" s="210"/>
      <c r="W99" s="231"/>
    </row>
    <row r="100" spans="1:23" x14ac:dyDescent="0.4">
      <c r="A100" s="7" t="s">
        <v>18</v>
      </c>
      <c r="B100" s="29"/>
      <c r="C100" s="18"/>
      <c r="D100" s="25"/>
      <c r="E100" s="64"/>
      <c r="F100" s="52"/>
      <c r="G100" s="25"/>
      <c r="H100" s="35"/>
      <c r="I100" s="25"/>
      <c r="J100" s="55"/>
      <c r="R100" s="2"/>
      <c r="S100" s="210"/>
      <c r="T100" s="210"/>
      <c r="U100" s="210"/>
      <c r="V100" s="210"/>
      <c r="W100" s="231"/>
    </row>
    <row r="101" spans="1:23" ht="19.5" thickBot="1" x14ac:dyDescent="0.45">
      <c r="A101" s="7" t="s">
        <v>22</v>
      </c>
      <c r="B101" s="29"/>
      <c r="C101" s="18"/>
      <c r="D101" s="62"/>
      <c r="E101" s="39"/>
      <c r="F101" s="49"/>
      <c r="G101" s="62"/>
      <c r="H101" s="35"/>
      <c r="I101" s="25"/>
      <c r="J101" s="35"/>
      <c r="R101" s="211"/>
      <c r="S101" s="212">
        <f>SUM(S69:S100)</f>
        <v>0</v>
      </c>
      <c r="T101" s="212">
        <f>SUM(T69:T100)</f>
        <v>0</v>
      </c>
      <c r="U101" s="212">
        <f>SUM(U69:U100)</f>
        <v>0</v>
      </c>
      <c r="V101" s="212">
        <f>SUM(V69:V100)</f>
        <v>0</v>
      </c>
      <c r="W101" s="232"/>
    </row>
    <row r="102" spans="1:23" x14ac:dyDescent="0.4">
      <c r="A102" s="7" t="s">
        <v>40</v>
      </c>
      <c r="B102" s="29"/>
      <c r="C102" s="19"/>
      <c r="D102" s="60"/>
      <c r="E102" s="39"/>
      <c r="F102" s="49"/>
      <c r="G102" s="60"/>
      <c r="H102" s="35"/>
      <c r="I102" s="25"/>
      <c r="J102" s="35"/>
      <c r="S102" s="207"/>
      <c r="T102" s="207"/>
      <c r="U102" s="207"/>
      <c r="V102" s="207"/>
      <c r="W102" s="206"/>
    </row>
    <row r="103" spans="1:23" x14ac:dyDescent="0.4">
      <c r="A103" s="7" t="s">
        <v>42</v>
      </c>
      <c r="B103" s="29"/>
      <c r="C103" s="17"/>
      <c r="D103" s="57"/>
      <c r="E103" s="92"/>
      <c r="F103" s="49"/>
      <c r="G103" s="57"/>
      <c r="H103" s="35"/>
      <c r="I103" s="25"/>
      <c r="J103" s="94"/>
      <c r="S103" s="207"/>
      <c r="T103" s="207"/>
      <c r="U103" s="207"/>
      <c r="V103" s="207"/>
      <c r="W103" s="206"/>
    </row>
    <row r="104" spans="1:23" x14ac:dyDescent="0.4">
      <c r="A104" s="7" t="s">
        <v>43</v>
      </c>
      <c r="B104" s="29"/>
      <c r="C104" s="17"/>
      <c r="D104" s="57"/>
      <c r="E104" s="45"/>
      <c r="F104" s="49"/>
      <c r="G104" s="57"/>
      <c r="H104" s="35"/>
      <c r="I104" s="25"/>
      <c r="J104" s="83"/>
      <c r="K104" t="s">
        <v>54</v>
      </c>
      <c r="S104" s="207"/>
      <c r="T104" s="207"/>
      <c r="U104" s="207"/>
      <c r="V104" s="207"/>
      <c r="W104" s="206"/>
    </row>
    <row r="105" spans="1:23" x14ac:dyDescent="0.4">
      <c r="A105" s="7" t="s">
        <v>19</v>
      </c>
      <c r="B105" s="29"/>
      <c r="C105" s="17"/>
      <c r="D105" s="63"/>
      <c r="E105" s="39"/>
      <c r="F105" s="49"/>
      <c r="G105" s="63"/>
      <c r="H105" s="35"/>
      <c r="I105" s="25"/>
      <c r="J105" s="35"/>
      <c r="S105" s="207"/>
      <c r="T105" s="207"/>
      <c r="U105" s="207"/>
      <c r="V105" s="207"/>
      <c r="W105" s="206"/>
    </row>
    <row r="106" spans="1:23" x14ac:dyDescent="0.4">
      <c r="A106" s="7" t="s">
        <v>20</v>
      </c>
      <c r="B106" s="26"/>
      <c r="C106" s="18"/>
      <c r="D106" s="57"/>
      <c r="E106" s="39"/>
      <c r="F106" s="49"/>
      <c r="G106" s="57"/>
      <c r="H106" s="35"/>
      <c r="I106" s="25"/>
      <c r="J106" s="35"/>
      <c r="W106" s="206"/>
    </row>
    <row r="107" spans="1:23" ht="19.5" thickBot="1" x14ac:dyDescent="0.45">
      <c r="A107" s="77" t="s">
        <v>21</v>
      </c>
      <c r="B107" s="70"/>
      <c r="C107" s="79"/>
      <c r="D107" s="27"/>
      <c r="E107" s="71"/>
      <c r="F107" s="53"/>
      <c r="G107" s="81" t="s">
        <v>688</v>
      </c>
      <c r="H107" s="78" t="s">
        <v>687</v>
      </c>
      <c r="I107" s="27" t="s">
        <v>687</v>
      </c>
      <c r="J107" s="82" t="s">
        <v>688</v>
      </c>
      <c r="W107" s="206"/>
    </row>
    <row r="108" spans="1:23" ht="20.25" thickTop="1" thickBot="1" x14ac:dyDescent="0.45">
      <c r="A108" s="4"/>
      <c r="B108" s="30"/>
      <c r="C108" s="24"/>
      <c r="D108" s="30"/>
      <c r="E108" s="40"/>
      <c r="F108" s="53"/>
      <c r="G108" s="54">
        <f>SUM(G69:G107)</f>
        <v>0</v>
      </c>
      <c r="H108" s="80">
        <f>SUM(H69:H107)</f>
        <v>0</v>
      </c>
      <c r="I108" s="30">
        <f>SUM(I5:I107)</f>
        <v>0</v>
      </c>
      <c r="J108" s="24">
        <f>SUM(J5:J107)</f>
        <v>0</v>
      </c>
      <c r="W108" s="206"/>
    </row>
    <row r="109" spans="1:23" x14ac:dyDescent="0.4">
      <c r="A109" s="2"/>
      <c r="B109" s="192"/>
    </row>
    <row r="110" spans="1:23" x14ac:dyDescent="0.4">
      <c r="G110" s="84">
        <f>(H108-G108)</f>
        <v>0</v>
      </c>
      <c r="H110" t="s">
        <v>63</v>
      </c>
      <c r="I110" t="s">
        <v>62</v>
      </c>
    </row>
    <row r="112" spans="1:23" x14ac:dyDescent="0.4">
      <c r="B112" t="s">
        <v>72</v>
      </c>
    </row>
    <row r="113" spans="2:8" x14ac:dyDescent="0.4">
      <c r="B113" t="s">
        <v>71</v>
      </c>
      <c r="F113" t="s">
        <v>155</v>
      </c>
    </row>
    <row r="114" spans="2:8" x14ac:dyDescent="0.4">
      <c r="B114" t="s">
        <v>156</v>
      </c>
    </row>
    <row r="115" spans="2:8" x14ac:dyDescent="0.4">
      <c r="B115" s="153" t="s">
        <v>154</v>
      </c>
    </row>
    <row r="116" spans="2:8" x14ac:dyDescent="0.4">
      <c r="B116" s="153" t="s">
        <v>157</v>
      </c>
    </row>
    <row r="117" spans="2:8" x14ac:dyDescent="0.4">
      <c r="B117" t="s">
        <v>101</v>
      </c>
    </row>
    <row r="118" spans="2:8" ht="19.5" thickBot="1" x14ac:dyDescent="0.45">
      <c r="B118" t="s">
        <v>222</v>
      </c>
    </row>
    <row r="119" spans="2:8" x14ac:dyDescent="0.4">
      <c r="B119" s="169" t="s">
        <v>98</v>
      </c>
      <c r="C119" s="170"/>
      <c r="D119" s="199" t="s">
        <v>4</v>
      </c>
      <c r="E119" s="170"/>
      <c r="F119" s="170"/>
      <c r="G119" s="170"/>
      <c r="H119" s="171"/>
    </row>
    <row r="120" spans="2:8" x14ac:dyDescent="0.4">
      <c r="B120" s="172" t="s">
        <v>99</v>
      </c>
      <c r="C120" s="173">
        <v>10000</v>
      </c>
      <c r="D120" s="198" t="s">
        <v>100</v>
      </c>
      <c r="E120" s="173">
        <v>10000</v>
      </c>
      <c r="F120" s="174"/>
      <c r="G120" s="197" t="s">
        <v>166</v>
      </c>
      <c r="H120" s="175"/>
    </row>
    <row r="121" spans="2:8" x14ac:dyDescent="0.4">
      <c r="B121" s="172" t="s">
        <v>214</v>
      </c>
      <c r="C121" s="173"/>
      <c r="D121" s="174"/>
      <c r="E121" s="173"/>
      <c r="F121" s="174"/>
      <c r="G121" s="174"/>
      <c r="H121" s="175"/>
    </row>
    <row r="122" spans="2:8" x14ac:dyDescent="0.4">
      <c r="B122" s="172" t="s">
        <v>169</v>
      </c>
      <c r="C122" s="173"/>
      <c r="D122" s="174"/>
      <c r="E122" s="173"/>
      <c r="F122" s="174"/>
      <c r="G122" s="174"/>
      <c r="H122" s="175"/>
    </row>
    <row r="123" spans="2:8" x14ac:dyDescent="0.4">
      <c r="B123" s="176" t="s">
        <v>105</v>
      </c>
      <c r="C123" s="177"/>
      <c r="D123" s="174"/>
      <c r="E123" s="174"/>
      <c r="F123" s="174"/>
      <c r="G123" s="174"/>
      <c r="H123" s="175"/>
    </row>
    <row r="124" spans="2:8" x14ac:dyDescent="0.4">
      <c r="B124" s="172" t="s">
        <v>98</v>
      </c>
      <c r="C124" s="174"/>
      <c r="D124" s="198" t="s">
        <v>4</v>
      </c>
      <c r="E124" s="174"/>
      <c r="F124" s="174"/>
      <c r="G124" s="174"/>
      <c r="H124" s="175"/>
    </row>
    <row r="125" spans="2:8" x14ac:dyDescent="0.4">
      <c r="B125" s="172" t="s">
        <v>65</v>
      </c>
      <c r="C125" s="173">
        <v>10000</v>
      </c>
      <c r="D125" s="200" t="s">
        <v>99</v>
      </c>
      <c r="E125" s="196">
        <v>10000</v>
      </c>
      <c r="F125" s="174"/>
      <c r="G125" s="197" t="s">
        <v>166</v>
      </c>
      <c r="H125" s="175"/>
    </row>
    <row r="126" spans="2:8" ht="19.5" thickBot="1" x14ac:dyDescent="0.45">
      <c r="B126" s="178" t="s">
        <v>110</v>
      </c>
      <c r="C126" s="179"/>
      <c r="D126" s="179"/>
      <c r="E126" s="179"/>
      <c r="F126" s="179"/>
      <c r="G126" s="179"/>
      <c r="H126" s="180"/>
    </row>
    <row r="127" spans="2:8" x14ac:dyDescent="0.4">
      <c r="B127" t="s">
        <v>111</v>
      </c>
    </row>
    <row r="129" spans="2:9" x14ac:dyDescent="0.4">
      <c r="B129" t="s">
        <v>210</v>
      </c>
    </row>
    <row r="131" spans="2:9" x14ac:dyDescent="0.4">
      <c r="B131" t="s">
        <v>207</v>
      </c>
    </row>
    <row r="132" spans="2:9" x14ac:dyDescent="0.4">
      <c r="B132" t="s">
        <v>209</v>
      </c>
    </row>
    <row r="133" spans="2:9" x14ac:dyDescent="0.4">
      <c r="B133" t="s">
        <v>208</v>
      </c>
    </row>
    <row r="134" spans="2:9" x14ac:dyDescent="0.4">
      <c r="B134" t="s">
        <v>174</v>
      </c>
    </row>
    <row r="136" spans="2:9" x14ac:dyDescent="0.4">
      <c r="B136" t="s">
        <v>223</v>
      </c>
    </row>
    <row r="137" spans="2:9" x14ac:dyDescent="0.4">
      <c r="B137" t="s">
        <v>171</v>
      </c>
    </row>
    <row r="138" spans="2:9" x14ac:dyDescent="0.4">
      <c r="B138" t="s">
        <v>165</v>
      </c>
    </row>
    <row r="139" spans="2:9" x14ac:dyDescent="0.4">
      <c r="B139" t="s">
        <v>172</v>
      </c>
    </row>
    <row r="140" spans="2:9" ht="19.5" thickBot="1" x14ac:dyDescent="0.45">
      <c r="B140" t="s">
        <v>167</v>
      </c>
    </row>
    <row r="141" spans="2:9" x14ac:dyDescent="0.4">
      <c r="B141" s="181" t="s">
        <v>168</v>
      </c>
      <c r="C141" s="182"/>
      <c r="D141" s="182"/>
      <c r="E141" s="182"/>
      <c r="F141" s="182"/>
      <c r="G141" s="182"/>
      <c r="H141" s="183"/>
    </row>
    <row r="142" spans="2:9" x14ac:dyDescent="0.4">
      <c r="B142" s="184" t="s">
        <v>3</v>
      </c>
      <c r="C142" s="185"/>
      <c r="D142" s="201" t="s">
        <v>4</v>
      </c>
      <c r="E142" s="185"/>
      <c r="F142" s="185"/>
      <c r="G142" s="185"/>
      <c r="H142" s="186"/>
    </row>
    <row r="143" spans="2:9" x14ac:dyDescent="0.4">
      <c r="B143" s="184" t="s">
        <v>99</v>
      </c>
      <c r="C143" s="187">
        <v>10000</v>
      </c>
      <c r="D143" s="201" t="s">
        <v>100</v>
      </c>
      <c r="E143" s="187">
        <v>10000</v>
      </c>
      <c r="F143" s="185"/>
      <c r="G143" s="193" t="s">
        <v>215</v>
      </c>
      <c r="H143" s="194"/>
      <c r="I143" t="s">
        <v>219</v>
      </c>
    </row>
    <row r="144" spans="2:9" x14ac:dyDescent="0.4">
      <c r="B144" s="184" t="s">
        <v>175</v>
      </c>
      <c r="C144" s="185"/>
      <c r="D144" s="185"/>
      <c r="E144" s="185"/>
      <c r="F144" s="185"/>
      <c r="G144" s="185"/>
      <c r="H144" s="186"/>
      <c r="I144" t="s">
        <v>220</v>
      </c>
    </row>
    <row r="145" spans="2:9" x14ac:dyDescent="0.4">
      <c r="B145" s="184" t="s">
        <v>169</v>
      </c>
      <c r="C145" s="185"/>
      <c r="D145" s="185"/>
      <c r="E145" s="185"/>
      <c r="F145" s="185"/>
      <c r="G145" s="185"/>
      <c r="H145" s="186"/>
      <c r="I145" t="s">
        <v>221</v>
      </c>
    </row>
    <row r="146" spans="2:9" x14ac:dyDescent="0.4">
      <c r="B146" s="184" t="s">
        <v>3</v>
      </c>
      <c r="C146" s="185"/>
      <c r="D146" s="185"/>
      <c r="E146" s="185"/>
      <c r="F146" s="185"/>
      <c r="G146" s="185"/>
      <c r="H146" s="186"/>
    </row>
    <row r="147" spans="2:9" ht="19.5" thickBot="1" x14ac:dyDescent="0.45">
      <c r="B147" s="190" t="s">
        <v>65</v>
      </c>
      <c r="C147" s="188">
        <v>10000</v>
      </c>
      <c r="D147" s="202" t="s">
        <v>100</v>
      </c>
      <c r="E147" s="195">
        <v>10000</v>
      </c>
      <c r="F147" s="189"/>
      <c r="G147" s="193" t="s">
        <v>170</v>
      </c>
      <c r="H147" s="194"/>
      <c r="I147" t="s">
        <v>216</v>
      </c>
    </row>
    <row r="148" spans="2:9" x14ac:dyDescent="0.4">
      <c r="B148" s="192" t="s">
        <v>212</v>
      </c>
      <c r="I148" t="s">
        <v>217</v>
      </c>
    </row>
    <row r="150" spans="2:9" x14ac:dyDescent="0.4">
      <c r="B150" s="191" t="s">
        <v>213</v>
      </c>
    </row>
    <row r="151" spans="2:9" x14ac:dyDescent="0.4">
      <c r="B151" s="205" t="s">
        <v>239</v>
      </c>
    </row>
    <row r="152" spans="2:9" x14ac:dyDescent="0.4">
      <c r="B152" s="191" t="s">
        <v>240</v>
      </c>
    </row>
    <row r="153" spans="2:9" x14ac:dyDescent="0.4">
      <c r="B153" t="s">
        <v>218</v>
      </c>
    </row>
    <row r="158" spans="2:9" x14ac:dyDescent="0.4">
      <c r="B158" t="s">
        <v>106</v>
      </c>
    </row>
    <row r="159" spans="2:9" x14ac:dyDescent="0.4">
      <c r="B159" t="s">
        <v>176</v>
      </c>
    </row>
    <row r="160" spans="2:9" x14ac:dyDescent="0.4">
      <c r="B160" t="s">
        <v>211</v>
      </c>
    </row>
    <row r="161" spans="2:7" x14ac:dyDescent="0.4">
      <c r="B161" t="s">
        <v>173</v>
      </c>
    </row>
    <row r="162" spans="2:7" x14ac:dyDescent="0.4">
      <c r="B162" t="s">
        <v>177</v>
      </c>
    </row>
    <row r="164" spans="2:7" x14ac:dyDescent="0.4">
      <c r="B164" t="s">
        <v>158</v>
      </c>
    </row>
    <row r="165" spans="2:7" x14ac:dyDescent="0.4">
      <c r="B165" t="s">
        <v>159</v>
      </c>
    </row>
    <row r="166" spans="2:7" x14ac:dyDescent="0.4">
      <c r="B166" t="s">
        <v>102</v>
      </c>
    </row>
    <row r="167" spans="2:7" x14ac:dyDescent="0.4">
      <c r="B167" t="s">
        <v>107</v>
      </c>
    </row>
    <row r="168" spans="2:7" x14ac:dyDescent="0.4">
      <c r="B168" t="s">
        <v>3</v>
      </c>
      <c r="D168" t="s">
        <v>4</v>
      </c>
    </row>
    <row r="169" spans="2:7" x14ac:dyDescent="0.4">
      <c r="B169" t="s">
        <v>103</v>
      </c>
      <c r="C169">
        <v>300</v>
      </c>
      <c r="D169" t="s">
        <v>104</v>
      </c>
      <c r="E169">
        <v>300</v>
      </c>
    </row>
    <row r="170" spans="2:7" x14ac:dyDescent="0.4">
      <c r="B170" t="s">
        <v>160</v>
      </c>
    </row>
    <row r="172" spans="2:7" x14ac:dyDescent="0.4">
      <c r="B172" s="153" t="s">
        <v>96</v>
      </c>
    </row>
    <row r="173" spans="2:7" x14ac:dyDescent="0.4">
      <c r="B173" s="153"/>
    </row>
    <row r="174" spans="2:7" x14ac:dyDescent="0.4">
      <c r="B174" t="s">
        <v>178</v>
      </c>
    </row>
    <row r="175" spans="2:7" x14ac:dyDescent="0.4">
      <c r="B175" s="168" t="s">
        <v>199</v>
      </c>
    </row>
    <row r="176" spans="2:7" x14ac:dyDescent="0.4">
      <c r="B176" t="s">
        <v>788</v>
      </c>
      <c r="G176" t="s">
        <v>164</v>
      </c>
    </row>
    <row r="177" spans="2:7" x14ac:dyDescent="0.4">
      <c r="B177" t="s">
        <v>3</v>
      </c>
      <c r="D177" t="s">
        <v>4</v>
      </c>
    </row>
    <row r="178" spans="2:7" x14ac:dyDescent="0.4">
      <c r="B178" t="s">
        <v>325</v>
      </c>
      <c r="C178" s="156">
        <v>10000</v>
      </c>
      <c r="D178" t="s">
        <v>162</v>
      </c>
      <c r="E178" s="156">
        <v>10000</v>
      </c>
    </row>
    <row r="180" spans="2:7" x14ac:dyDescent="0.4">
      <c r="B180" s="154" t="s">
        <v>200</v>
      </c>
      <c r="G180" t="s">
        <v>323</v>
      </c>
    </row>
    <row r="181" spans="2:7" x14ac:dyDescent="0.4">
      <c r="B181" s="154" t="s">
        <v>97</v>
      </c>
    </row>
    <row r="182" spans="2:7" x14ac:dyDescent="0.4">
      <c r="B182" t="s">
        <v>789</v>
      </c>
    </row>
    <row r="183" spans="2:7" x14ac:dyDescent="0.4">
      <c r="B183" t="s">
        <v>790</v>
      </c>
      <c r="G183" t="s">
        <v>163</v>
      </c>
    </row>
    <row r="184" spans="2:7" x14ac:dyDescent="0.4">
      <c r="B184" t="s">
        <v>3</v>
      </c>
      <c r="D184" t="s">
        <v>4</v>
      </c>
    </row>
    <row r="185" spans="2:7" x14ac:dyDescent="0.4">
      <c r="B185" t="s">
        <v>161</v>
      </c>
      <c r="C185" s="156">
        <v>10000</v>
      </c>
      <c r="D185" t="s">
        <v>325</v>
      </c>
      <c r="E185" s="156">
        <v>10000</v>
      </c>
    </row>
    <row r="187" spans="2:7" x14ac:dyDescent="0.4">
      <c r="B187" t="s">
        <v>791</v>
      </c>
      <c r="G187" t="s">
        <v>324</v>
      </c>
    </row>
    <row r="188" spans="2:7" x14ac:dyDescent="0.4">
      <c r="B188" t="s">
        <v>185</v>
      </c>
    </row>
    <row r="189" spans="2:7" x14ac:dyDescent="0.4">
      <c r="B189" t="s">
        <v>3</v>
      </c>
      <c r="D189" t="s">
        <v>4</v>
      </c>
    </row>
    <row r="190" spans="2:7" x14ac:dyDescent="0.4">
      <c r="B190" t="s">
        <v>53</v>
      </c>
      <c r="C190" s="156">
        <v>500</v>
      </c>
      <c r="D190" t="s">
        <v>325</v>
      </c>
      <c r="E190" s="156">
        <v>500</v>
      </c>
    </row>
    <row r="192" spans="2:7" x14ac:dyDescent="0.4">
      <c r="B192" t="s">
        <v>792</v>
      </c>
      <c r="E192" s="154"/>
    </row>
    <row r="194" spans="2:8" x14ac:dyDescent="0.4">
      <c r="B194" s="155" t="s">
        <v>184</v>
      </c>
    </row>
    <row r="195" spans="2:8" x14ac:dyDescent="0.4">
      <c r="B195" t="s">
        <v>241</v>
      </c>
    </row>
    <row r="196" spans="2:8" x14ac:dyDescent="0.4">
      <c r="B196" s="168" t="s">
        <v>197</v>
      </c>
    </row>
    <row r="197" spans="2:8" x14ac:dyDescent="0.4">
      <c r="B197" s="164" t="s">
        <v>3</v>
      </c>
      <c r="C197" s="166"/>
      <c r="D197" s="164" t="s">
        <v>4</v>
      </c>
      <c r="E197" s="166"/>
    </row>
    <row r="198" spans="2:8" x14ac:dyDescent="0.4">
      <c r="B198" s="149" t="s">
        <v>32</v>
      </c>
      <c r="C198" s="165">
        <v>10000</v>
      </c>
      <c r="D198" s="149" t="s">
        <v>161</v>
      </c>
      <c r="E198" s="165">
        <v>10000</v>
      </c>
      <c r="H198" t="s">
        <v>179</v>
      </c>
    </row>
    <row r="200" spans="2:8" x14ac:dyDescent="0.4">
      <c r="B200" s="153" t="s">
        <v>198</v>
      </c>
    </row>
    <row r="201" spans="2:8" x14ac:dyDescent="0.4">
      <c r="B201" t="s">
        <v>95</v>
      </c>
      <c r="C201" t="s">
        <v>183</v>
      </c>
    </row>
    <row r="202" spans="2:8" x14ac:dyDescent="0.4">
      <c r="B202" s="44"/>
      <c r="C202" s="163" t="s">
        <v>90</v>
      </c>
      <c r="D202" s="148"/>
      <c r="E202" s="164"/>
      <c r="F202" s="163" t="s">
        <v>91</v>
      </c>
    </row>
    <row r="203" spans="2:8" x14ac:dyDescent="0.4">
      <c r="B203" s="149" t="s">
        <v>93</v>
      </c>
      <c r="C203" s="150">
        <v>10500</v>
      </c>
      <c r="D203" s="149"/>
      <c r="E203" s="149" t="s">
        <v>32</v>
      </c>
      <c r="F203" s="150">
        <v>10500</v>
      </c>
      <c r="G203" t="s">
        <v>180</v>
      </c>
    </row>
    <row r="204" spans="2:8" x14ac:dyDescent="0.4">
      <c r="B204" s="149" t="s">
        <v>162</v>
      </c>
      <c r="C204" s="150">
        <v>10000</v>
      </c>
      <c r="D204" s="149"/>
      <c r="E204" s="149" t="s">
        <v>93</v>
      </c>
      <c r="F204" s="150">
        <v>10000</v>
      </c>
      <c r="G204" t="s">
        <v>181</v>
      </c>
    </row>
    <row r="205" spans="2:8" x14ac:dyDescent="0.4">
      <c r="B205" s="149" t="s">
        <v>94</v>
      </c>
      <c r="C205" s="151">
        <v>500</v>
      </c>
      <c r="D205" s="149"/>
      <c r="E205" s="149" t="s">
        <v>92</v>
      </c>
      <c r="F205" s="151">
        <v>500</v>
      </c>
      <c r="G205" t="s">
        <v>182</v>
      </c>
    </row>
    <row r="206" spans="2:8" x14ac:dyDescent="0.4">
      <c r="B206" s="152"/>
      <c r="C206" s="167"/>
      <c r="D206" s="152"/>
      <c r="E206" s="152"/>
      <c r="F206" s="167"/>
    </row>
    <row r="207" spans="2:8" x14ac:dyDescent="0.4">
      <c r="B207" s="152" t="s">
        <v>187</v>
      </c>
      <c r="C207" s="152"/>
      <c r="D207" s="152"/>
      <c r="E207" s="152"/>
      <c r="F207" s="152"/>
    </row>
    <row r="208" spans="2:8" x14ac:dyDescent="0.4">
      <c r="B208" t="s">
        <v>191</v>
      </c>
    </row>
    <row r="209" spans="2:6" x14ac:dyDescent="0.4">
      <c r="B209" t="s">
        <v>186</v>
      </c>
    </row>
    <row r="210" spans="2:6" x14ac:dyDescent="0.4">
      <c r="B210" t="s">
        <v>188</v>
      </c>
    </row>
    <row r="211" spans="2:6" x14ac:dyDescent="0.4">
      <c r="B211" t="s">
        <v>190</v>
      </c>
    </row>
    <row r="212" spans="2:6" x14ac:dyDescent="0.4">
      <c r="B212" t="s">
        <v>189</v>
      </c>
    </row>
    <row r="213" spans="2:6" x14ac:dyDescent="0.4">
      <c r="B213" t="s">
        <v>192</v>
      </c>
    </row>
    <row r="214" spans="2:6" x14ac:dyDescent="0.4">
      <c r="B214" t="s">
        <v>194</v>
      </c>
      <c r="F214" t="s">
        <v>195</v>
      </c>
    </row>
    <row r="215" spans="2:6" x14ac:dyDescent="0.4">
      <c r="B215" t="s">
        <v>193</v>
      </c>
    </row>
    <row r="216" spans="2:6" x14ac:dyDescent="0.4">
      <c r="B216" t="s">
        <v>196</v>
      </c>
    </row>
    <row r="217" spans="2:6" x14ac:dyDescent="0.4">
      <c r="B217" t="s">
        <v>201</v>
      </c>
    </row>
    <row r="220" spans="2:6" x14ac:dyDescent="0.4">
      <c r="B220" t="s">
        <v>109</v>
      </c>
    </row>
    <row r="222" spans="2:6" x14ac:dyDescent="0.4">
      <c r="B222" t="s">
        <v>202</v>
      </c>
    </row>
    <row r="223" spans="2:6" x14ac:dyDescent="0.4">
      <c r="B223" t="s">
        <v>203</v>
      </c>
    </row>
    <row r="224" spans="2:6" x14ac:dyDescent="0.4">
      <c r="B224" t="s">
        <v>205</v>
      </c>
    </row>
    <row r="225" spans="2:2" x14ac:dyDescent="0.4">
      <c r="B225" t="s">
        <v>204</v>
      </c>
    </row>
    <row r="226" spans="2:2" x14ac:dyDescent="0.4">
      <c r="B226" t="s">
        <v>206</v>
      </c>
    </row>
    <row r="229" spans="2:2" x14ac:dyDescent="0.4">
      <c r="B229" s="153"/>
    </row>
    <row r="230" spans="2:2" x14ac:dyDescent="0.4">
      <c r="B230" t="s">
        <v>236</v>
      </c>
    </row>
    <row r="231" spans="2:2" x14ac:dyDescent="0.4">
      <c r="B231" t="s">
        <v>235</v>
      </c>
    </row>
    <row r="232" spans="2:2" x14ac:dyDescent="0.4">
      <c r="B232" t="s">
        <v>237</v>
      </c>
    </row>
    <row r="233" spans="2:2" x14ac:dyDescent="0.4">
      <c r="B233" t="s">
        <v>234</v>
      </c>
    </row>
    <row r="234" spans="2:2" x14ac:dyDescent="0.4">
      <c r="B234" t="s">
        <v>238</v>
      </c>
    </row>
  </sheetData>
  <mergeCells count="9">
    <mergeCell ref="K38:L38"/>
    <mergeCell ref="K3:L3"/>
    <mergeCell ref="A1:J1"/>
    <mergeCell ref="A3:A4"/>
    <mergeCell ref="B3:C3"/>
    <mergeCell ref="D3:E3"/>
    <mergeCell ref="G3:H3"/>
    <mergeCell ref="I3:J3"/>
    <mergeCell ref="F3:F4"/>
  </mergeCells>
  <phoneticPr fontId="1"/>
  <conditionalFormatting sqref="M29:M32">
    <cfRule type="containsText" dxfId="3" priority="1" operator="containsText" text="B">
      <formula>NOT(ISERROR(SEARCH("B",M29)))</formula>
    </cfRule>
    <cfRule type="containsText" dxfId="2" priority="2" operator="containsText" text="A">
      <formula>NOT(ISERROR(SEARCH("A",M29)))</formula>
    </cfRule>
  </conditionalFormatting>
  <conditionalFormatting sqref="M49:M52">
    <cfRule type="containsText" dxfId="1" priority="3" operator="containsText" text="B">
      <formula>NOT(ISERROR(SEARCH("B",M49)))</formula>
    </cfRule>
    <cfRule type="containsText" dxfId="0" priority="4" operator="containsText" text="A">
      <formula>NOT(ISERROR(SEARCH("A",M49)))</formula>
    </cfRule>
  </conditionalFormatting>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CB768-3F07-47AA-BF3F-E8F6C729EFE7}">
  <sheetPr codeName="Sheet2"/>
  <dimension ref="A1:AB486"/>
  <sheetViews>
    <sheetView zoomScale="66" zoomScaleNormal="66" workbookViewId="0">
      <selection activeCell="A54" sqref="A54"/>
    </sheetView>
  </sheetViews>
  <sheetFormatPr defaultRowHeight="18.75" x14ac:dyDescent="0.4"/>
  <cols>
    <col min="3" max="3" width="15.625" customWidth="1"/>
    <col min="4" max="4" width="14.5" customWidth="1"/>
    <col min="5" max="5" width="13.625" customWidth="1"/>
    <col min="6" max="6" width="14.125" customWidth="1"/>
    <col min="7" max="7" width="13.375" customWidth="1"/>
    <col min="9" max="9" width="12.25" customWidth="1"/>
    <col min="10" max="10" width="11.5" customWidth="1"/>
    <col min="11" max="11" width="11.375" customWidth="1"/>
    <col min="12" max="12" width="12.75" customWidth="1"/>
    <col min="13" max="13" width="13.125" customWidth="1"/>
    <col min="14" max="14" width="8.875" customWidth="1"/>
    <col min="16" max="16" width="15.625" customWidth="1"/>
    <col min="17" max="17" width="17.5" customWidth="1"/>
    <col min="18" max="18" width="13.875" customWidth="1"/>
    <col min="19" max="19" width="15.375" customWidth="1"/>
    <col min="25" max="25" width="23" customWidth="1"/>
    <col min="26" max="26" width="18.5" customWidth="1"/>
  </cols>
  <sheetData>
    <row r="1" spans="1:10" x14ac:dyDescent="0.4">
      <c r="A1" t="s">
        <v>112</v>
      </c>
    </row>
    <row r="2" spans="1:10" x14ac:dyDescent="0.4">
      <c r="B2" s="155" t="s">
        <v>113</v>
      </c>
      <c r="J2" t="s">
        <v>126</v>
      </c>
    </row>
    <row r="3" spans="1:10" x14ac:dyDescent="0.4">
      <c r="J3" s="160" t="s">
        <v>527</v>
      </c>
    </row>
    <row r="4" spans="1:10" x14ac:dyDescent="0.4">
      <c r="C4" t="s">
        <v>114</v>
      </c>
      <c r="E4" t="s">
        <v>4</v>
      </c>
      <c r="J4" s="157" t="s">
        <v>127</v>
      </c>
    </row>
    <row r="5" spans="1:10" x14ac:dyDescent="0.4">
      <c r="B5" t="s">
        <v>115</v>
      </c>
      <c r="J5" t="s">
        <v>73</v>
      </c>
    </row>
    <row r="6" spans="1:10" x14ac:dyDescent="0.4">
      <c r="C6" t="s">
        <v>138</v>
      </c>
      <c r="E6" t="s">
        <v>117</v>
      </c>
      <c r="J6" s="158" t="s">
        <v>531</v>
      </c>
    </row>
    <row r="7" spans="1:10" x14ac:dyDescent="0.4">
      <c r="B7" t="s">
        <v>133</v>
      </c>
      <c r="J7" s="283" t="s">
        <v>522</v>
      </c>
    </row>
    <row r="8" spans="1:10" x14ac:dyDescent="0.4">
      <c r="C8" t="s">
        <v>134</v>
      </c>
      <c r="E8" t="s">
        <v>135</v>
      </c>
      <c r="J8" s="158" t="s">
        <v>525</v>
      </c>
    </row>
    <row r="9" spans="1:10" x14ac:dyDescent="0.4">
      <c r="J9" s="158" t="s">
        <v>523</v>
      </c>
    </row>
    <row r="10" spans="1:10" x14ac:dyDescent="0.4">
      <c r="B10" t="s">
        <v>118</v>
      </c>
      <c r="J10" s="158" t="s">
        <v>526</v>
      </c>
    </row>
    <row r="11" spans="1:10" x14ac:dyDescent="0.4">
      <c r="C11" s="161" t="s">
        <v>132</v>
      </c>
      <c r="E11" t="s">
        <v>116</v>
      </c>
      <c r="J11" s="159" t="s">
        <v>736</v>
      </c>
    </row>
    <row r="12" spans="1:10" x14ac:dyDescent="0.4">
      <c r="B12" t="s">
        <v>153</v>
      </c>
      <c r="C12" s="161"/>
      <c r="J12" s="159" t="s">
        <v>530</v>
      </c>
    </row>
    <row r="13" spans="1:10" x14ac:dyDescent="0.4">
      <c r="C13" s="161" t="s">
        <v>346</v>
      </c>
      <c r="E13" s="159" t="s">
        <v>347</v>
      </c>
      <c r="J13" s="157" t="s">
        <v>529</v>
      </c>
    </row>
    <row r="14" spans="1:10" x14ac:dyDescent="0.4">
      <c r="B14" s="204" t="s">
        <v>145</v>
      </c>
      <c r="J14" t="s">
        <v>524</v>
      </c>
    </row>
    <row r="15" spans="1:10" x14ac:dyDescent="0.4">
      <c r="C15" s="159" t="s">
        <v>123</v>
      </c>
      <c r="E15" t="s">
        <v>117</v>
      </c>
      <c r="J15" s="157"/>
    </row>
    <row r="16" spans="1:10" x14ac:dyDescent="0.4">
      <c r="B16" s="203" t="s">
        <v>146</v>
      </c>
    </row>
    <row r="17" spans="2:10" x14ac:dyDescent="0.4">
      <c r="C17" s="159" t="s">
        <v>141</v>
      </c>
      <c r="E17" t="s">
        <v>117</v>
      </c>
      <c r="J17" t="s">
        <v>528</v>
      </c>
    </row>
    <row r="18" spans="2:10" x14ac:dyDescent="0.4">
      <c r="C18" t="s">
        <v>131</v>
      </c>
      <c r="E18" t="s">
        <v>117</v>
      </c>
    </row>
    <row r="20" spans="2:10" x14ac:dyDescent="0.4">
      <c r="C20" s="161"/>
    </row>
    <row r="22" spans="2:10" x14ac:dyDescent="0.4">
      <c r="B22" t="s">
        <v>492</v>
      </c>
    </row>
    <row r="23" spans="2:10" x14ac:dyDescent="0.4">
      <c r="B23" t="s">
        <v>493</v>
      </c>
    </row>
    <row r="27" spans="2:10" x14ac:dyDescent="0.4">
      <c r="B27" s="155" t="s">
        <v>119</v>
      </c>
    </row>
    <row r="29" spans="2:10" x14ac:dyDescent="0.4">
      <c r="C29" t="s">
        <v>3</v>
      </c>
      <c r="E29" t="s">
        <v>4</v>
      </c>
    </row>
    <row r="30" spans="2:10" x14ac:dyDescent="0.4">
      <c r="B30" t="s">
        <v>120</v>
      </c>
    </row>
    <row r="31" spans="2:10" x14ac:dyDescent="0.4">
      <c r="C31" t="s">
        <v>128</v>
      </c>
      <c r="E31" t="s">
        <v>137</v>
      </c>
    </row>
    <row r="32" spans="2:10" x14ac:dyDescent="0.4">
      <c r="B32" t="s">
        <v>139</v>
      </c>
    </row>
    <row r="33" spans="2:7" x14ac:dyDescent="0.4">
      <c r="C33" t="s">
        <v>136</v>
      </c>
      <c r="E33" t="s">
        <v>100</v>
      </c>
    </row>
    <row r="34" spans="2:7" x14ac:dyDescent="0.4">
      <c r="B34" t="s">
        <v>130</v>
      </c>
    </row>
    <row r="35" spans="2:7" x14ac:dyDescent="0.4">
      <c r="C35" t="s">
        <v>121</v>
      </c>
      <c r="E35" s="159" t="s">
        <v>129</v>
      </c>
    </row>
    <row r="36" spans="2:7" x14ac:dyDescent="0.4">
      <c r="B36" t="s">
        <v>150</v>
      </c>
      <c r="G36" t="s">
        <v>125</v>
      </c>
    </row>
    <row r="37" spans="2:7" x14ac:dyDescent="0.4">
      <c r="C37" s="161" t="s">
        <v>122</v>
      </c>
      <c r="E37" s="161" t="s">
        <v>147</v>
      </c>
    </row>
    <row r="38" spans="2:7" x14ac:dyDescent="0.4">
      <c r="B38" t="s">
        <v>151</v>
      </c>
      <c r="G38" t="s">
        <v>124</v>
      </c>
    </row>
    <row r="39" spans="2:7" x14ac:dyDescent="0.4">
      <c r="C39" t="s">
        <v>121</v>
      </c>
      <c r="E39" s="161" t="s">
        <v>148</v>
      </c>
    </row>
    <row r="40" spans="2:7" x14ac:dyDescent="0.4">
      <c r="B40" s="203" t="s">
        <v>152</v>
      </c>
    </row>
    <row r="41" spans="2:7" x14ac:dyDescent="0.4">
      <c r="C41" t="s">
        <v>121</v>
      </c>
      <c r="E41" s="159" t="s">
        <v>140</v>
      </c>
    </row>
    <row r="42" spans="2:7" ht="19.5" x14ac:dyDescent="0.4">
      <c r="B42" s="162" t="s">
        <v>142</v>
      </c>
    </row>
    <row r="43" spans="2:7" x14ac:dyDescent="0.4">
      <c r="C43" t="s">
        <v>144</v>
      </c>
      <c r="E43" s="159" t="s">
        <v>143</v>
      </c>
      <c r="G43" t="s">
        <v>149</v>
      </c>
    </row>
    <row r="44" spans="2:7" x14ac:dyDescent="0.4">
      <c r="E44" s="159"/>
    </row>
    <row r="45" spans="2:7" x14ac:dyDescent="0.4">
      <c r="E45" s="159"/>
    </row>
    <row r="47" spans="2:7" x14ac:dyDescent="0.4">
      <c r="B47" t="s">
        <v>224</v>
      </c>
    </row>
    <row r="48" spans="2:7" x14ac:dyDescent="0.4">
      <c r="B48" t="s">
        <v>225</v>
      </c>
      <c r="D48" t="s">
        <v>232</v>
      </c>
    </row>
    <row r="49" spans="1:10" x14ac:dyDescent="0.4">
      <c r="B49" t="s">
        <v>226</v>
      </c>
      <c r="D49" t="s">
        <v>229</v>
      </c>
    </row>
    <row r="50" spans="1:10" x14ac:dyDescent="0.4">
      <c r="B50" t="s">
        <v>227</v>
      </c>
      <c r="D50" t="s">
        <v>230</v>
      </c>
    </row>
    <row r="51" spans="1:10" x14ac:dyDescent="0.4">
      <c r="B51" t="s">
        <v>228</v>
      </c>
      <c r="D51" t="s">
        <v>229</v>
      </c>
    </row>
    <row r="52" spans="1:10" x14ac:dyDescent="0.4">
      <c r="B52" t="s">
        <v>231</v>
      </c>
    </row>
    <row r="53" spans="1:10" x14ac:dyDescent="0.4">
      <c r="B53" t="s">
        <v>233</v>
      </c>
    </row>
    <row r="54" spans="1:10" x14ac:dyDescent="0.4">
      <c r="B54" s="157"/>
    </row>
    <row r="55" spans="1:10" x14ac:dyDescent="0.4">
      <c r="A55" t="s">
        <v>787</v>
      </c>
      <c r="B55" s="265" t="s">
        <v>397</v>
      </c>
      <c r="C55" t="s">
        <v>417</v>
      </c>
      <c r="G55" s="159" t="s">
        <v>348</v>
      </c>
      <c r="H55" t="s">
        <v>502</v>
      </c>
    </row>
    <row r="56" spans="1:10" x14ac:dyDescent="0.4">
      <c r="C56" t="s">
        <v>418</v>
      </c>
      <c r="E56" t="s">
        <v>419</v>
      </c>
      <c r="J56" t="s">
        <v>126</v>
      </c>
    </row>
    <row r="57" spans="1:10" x14ac:dyDescent="0.4">
      <c r="C57" s="149" t="s">
        <v>3</v>
      </c>
      <c r="D57" s="149"/>
      <c r="E57" s="149"/>
      <c r="F57" s="149" t="s">
        <v>4</v>
      </c>
      <c r="G57" s="149"/>
      <c r="J57" s="160" t="s">
        <v>739</v>
      </c>
    </row>
    <row r="58" spans="1:10" x14ac:dyDescent="0.4">
      <c r="C58" s="149" t="s">
        <v>32</v>
      </c>
      <c r="D58" s="165">
        <v>3000000</v>
      </c>
      <c r="E58" s="149"/>
      <c r="F58" s="149" t="s">
        <v>348</v>
      </c>
      <c r="G58" s="165">
        <v>3000000</v>
      </c>
      <c r="J58" s="157" t="s">
        <v>689</v>
      </c>
    </row>
    <row r="59" spans="1:10" x14ac:dyDescent="0.4">
      <c r="J59" t="s">
        <v>73</v>
      </c>
    </row>
    <row r="60" spans="1:10" x14ac:dyDescent="0.4">
      <c r="A60">
        <v>2</v>
      </c>
      <c r="B60" s="159" t="s">
        <v>395</v>
      </c>
      <c r="C60" t="s">
        <v>420</v>
      </c>
      <c r="J60" s="158" t="s">
        <v>758</v>
      </c>
    </row>
    <row r="61" spans="1:10" x14ac:dyDescent="0.4">
      <c r="C61" t="s">
        <v>421</v>
      </c>
      <c r="G61" s="159" t="s">
        <v>423</v>
      </c>
      <c r="H61" t="s">
        <v>73</v>
      </c>
    </row>
    <row r="62" spans="1:10" x14ac:dyDescent="0.4">
      <c r="C62" t="s">
        <v>422</v>
      </c>
      <c r="J62" t="s">
        <v>502</v>
      </c>
    </row>
    <row r="63" spans="1:10" x14ac:dyDescent="0.4">
      <c r="C63" s="149" t="s">
        <v>3</v>
      </c>
      <c r="D63" s="149"/>
      <c r="E63" s="149"/>
      <c r="F63" s="149" t="s">
        <v>4</v>
      </c>
      <c r="G63" s="149"/>
      <c r="J63" s="157" t="s">
        <v>734</v>
      </c>
    </row>
    <row r="64" spans="1:10" x14ac:dyDescent="0.4">
      <c r="C64" s="149" t="s">
        <v>331</v>
      </c>
      <c r="D64" s="165">
        <v>10000</v>
      </c>
      <c r="E64" s="149"/>
      <c r="F64" s="149" t="s">
        <v>423</v>
      </c>
      <c r="G64" s="165">
        <v>10000</v>
      </c>
    </row>
    <row r="65" spans="1:28" x14ac:dyDescent="0.4">
      <c r="J65" s="283" t="s">
        <v>522</v>
      </c>
    </row>
    <row r="66" spans="1:28" x14ac:dyDescent="0.4">
      <c r="A66">
        <v>3</v>
      </c>
      <c r="B66" s="159" t="s">
        <v>395</v>
      </c>
      <c r="C66" t="s">
        <v>424</v>
      </c>
      <c r="J66" s="158" t="s">
        <v>757</v>
      </c>
    </row>
    <row r="67" spans="1:28" x14ac:dyDescent="0.4">
      <c r="C67" t="s">
        <v>425</v>
      </c>
      <c r="G67" s="159" t="s">
        <v>426</v>
      </c>
      <c r="H67" t="s">
        <v>73</v>
      </c>
      <c r="J67" s="158" t="s">
        <v>523</v>
      </c>
    </row>
    <row r="68" spans="1:28" x14ac:dyDescent="0.4">
      <c r="C68" s="149" t="s">
        <v>3</v>
      </c>
      <c r="D68" s="149"/>
      <c r="E68" s="149"/>
      <c r="F68" s="149" t="s">
        <v>4</v>
      </c>
      <c r="G68" s="149"/>
      <c r="J68" s="283" t="s">
        <v>733</v>
      </c>
      <c r="K68" s="154"/>
      <c r="L68" s="154"/>
      <c r="M68" s="154"/>
      <c r="N68" s="154"/>
      <c r="O68" s="154"/>
      <c r="P68" s="154"/>
      <c r="Q68" s="154"/>
      <c r="R68" s="154"/>
      <c r="S68" s="154"/>
      <c r="T68" s="154"/>
      <c r="U68" s="154"/>
      <c r="V68" s="154"/>
      <c r="W68" s="154"/>
      <c r="X68" s="154"/>
      <c r="Y68" s="154"/>
      <c r="Z68" s="154"/>
      <c r="AA68" s="154"/>
      <c r="AB68" s="154"/>
    </row>
    <row r="69" spans="1:28" x14ac:dyDescent="0.4">
      <c r="C69" s="149" t="s">
        <v>427</v>
      </c>
      <c r="D69" s="165">
        <v>2000000</v>
      </c>
      <c r="E69" s="149"/>
      <c r="F69" s="149" t="s">
        <v>426</v>
      </c>
      <c r="G69" s="165">
        <v>2000000</v>
      </c>
      <c r="J69" s="155" t="s">
        <v>735</v>
      </c>
      <c r="K69" s="154"/>
      <c r="L69" s="154"/>
      <c r="M69" s="154"/>
      <c r="N69" s="154"/>
      <c r="O69" s="154"/>
      <c r="P69" s="154"/>
      <c r="Q69" s="154"/>
      <c r="R69" s="154"/>
      <c r="S69" s="154"/>
      <c r="T69" s="154"/>
      <c r="U69" s="154"/>
      <c r="V69" s="154"/>
      <c r="W69" s="154"/>
      <c r="X69" s="154"/>
      <c r="Y69" s="154"/>
      <c r="Z69" s="154"/>
      <c r="AA69" s="154"/>
      <c r="AB69" s="154"/>
    </row>
    <row r="71" spans="1:28" x14ac:dyDescent="0.4">
      <c r="A71">
        <v>6</v>
      </c>
      <c r="B71" s="159" t="s">
        <v>395</v>
      </c>
      <c r="C71" t="s">
        <v>428</v>
      </c>
    </row>
    <row r="72" spans="1:28" x14ac:dyDescent="0.4">
      <c r="C72" t="s">
        <v>844</v>
      </c>
      <c r="G72" s="159" t="s">
        <v>369</v>
      </c>
      <c r="H72" t="s">
        <v>126</v>
      </c>
    </row>
    <row r="73" spans="1:28" x14ac:dyDescent="0.4">
      <c r="C73" t="s">
        <v>429</v>
      </c>
      <c r="J73" t="s">
        <v>812</v>
      </c>
    </row>
    <row r="74" spans="1:28" x14ac:dyDescent="0.4">
      <c r="C74" s="149" t="s">
        <v>3</v>
      </c>
      <c r="D74" s="149"/>
      <c r="E74" s="149"/>
      <c r="F74" s="149" t="s">
        <v>4</v>
      </c>
      <c r="G74" s="149"/>
    </row>
    <row r="75" spans="1:28" x14ac:dyDescent="0.4">
      <c r="C75" s="149" t="s">
        <v>369</v>
      </c>
      <c r="D75" s="165">
        <v>5400</v>
      </c>
      <c r="E75" s="149"/>
      <c r="F75" s="149" t="s">
        <v>32</v>
      </c>
      <c r="G75" s="165">
        <v>5400</v>
      </c>
      <c r="T75" s="520"/>
      <c r="U75" s="520"/>
    </row>
    <row r="76" spans="1:28" x14ac:dyDescent="0.4">
      <c r="T76" s="269"/>
      <c r="U76" s="269"/>
    </row>
    <row r="77" spans="1:28" x14ac:dyDescent="0.4">
      <c r="A77">
        <v>7</v>
      </c>
      <c r="B77" s="159" t="s">
        <v>395</v>
      </c>
      <c r="C77" t="s">
        <v>430</v>
      </c>
      <c r="G77" s="159" t="s">
        <v>244</v>
      </c>
      <c r="H77" t="s">
        <v>67</v>
      </c>
      <c r="U77" s="398"/>
    </row>
    <row r="78" spans="1:28" x14ac:dyDescent="0.4">
      <c r="C78" t="s">
        <v>431</v>
      </c>
      <c r="U78" s="398"/>
    </row>
    <row r="79" spans="1:28" x14ac:dyDescent="0.4">
      <c r="C79" s="149" t="s">
        <v>3</v>
      </c>
      <c r="D79" s="149"/>
      <c r="E79" s="149"/>
      <c r="F79" s="149" t="s">
        <v>4</v>
      </c>
      <c r="G79" s="149"/>
      <c r="U79" s="398"/>
    </row>
    <row r="80" spans="1:28" x14ac:dyDescent="0.4">
      <c r="C80" s="149" t="s">
        <v>244</v>
      </c>
      <c r="D80" s="165">
        <v>1188</v>
      </c>
      <c r="E80" s="149"/>
      <c r="F80" s="149" t="s">
        <v>32</v>
      </c>
      <c r="G80" s="165">
        <v>1188</v>
      </c>
      <c r="U80" s="398"/>
    </row>
    <row r="81" spans="1:21" x14ac:dyDescent="0.4">
      <c r="D81" s="156"/>
      <c r="G81" s="156"/>
      <c r="U81" s="398"/>
    </row>
    <row r="82" spans="1:21" ht="19.5" thickBot="1" x14ac:dyDescent="0.45">
      <c r="A82" s="297">
        <v>8</v>
      </c>
      <c r="B82" s="298" t="s">
        <v>395</v>
      </c>
      <c r="C82" s="297" t="s">
        <v>485</v>
      </c>
      <c r="D82" s="299"/>
      <c r="E82" s="297"/>
      <c r="F82" s="297"/>
      <c r="G82" s="300" t="s">
        <v>486</v>
      </c>
      <c r="H82" t="s">
        <v>126</v>
      </c>
      <c r="J82" s="154" t="s">
        <v>826</v>
      </c>
      <c r="Q82" t="s">
        <v>839</v>
      </c>
      <c r="U82" s="398" t="s">
        <v>840</v>
      </c>
    </row>
    <row r="83" spans="1:21" x14ac:dyDescent="0.4">
      <c r="A83" s="297"/>
      <c r="B83" s="297"/>
      <c r="C83" s="297" t="s">
        <v>654</v>
      </c>
      <c r="D83" s="299"/>
      <c r="E83" s="297"/>
      <c r="F83" s="297"/>
      <c r="G83" s="299"/>
      <c r="J83" s="521" t="s">
        <v>0</v>
      </c>
      <c r="K83" s="517" t="s">
        <v>2</v>
      </c>
      <c r="L83" s="518"/>
      <c r="M83" s="517" t="s">
        <v>5</v>
      </c>
      <c r="N83" s="523"/>
      <c r="O83" s="524" t="s">
        <v>0</v>
      </c>
      <c r="P83" s="517" t="s">
        <v>6</v>
      </c>
      <c r="Q83" s="518"/>
      <c r="R83" s="517" t="s">
        <v>7</v>
      </c>
      <c r="S83" s="518"/>
      <c r="T83" s="2"/>
      <c r="U83" s="398"/>
    </row>
    <row r="84" spans="1:21" x14ac:dyDescent="0.4">
      <c r="A84" s="297"/>
      <c r="B84" s="297"/>
      <c r="C84" s="301" t="s">
        <v>3</v>
      </c>
      <c r="D84" s="302"/>
      <c r="E84" s="301"/>
      <c r="F84" s="301" t="s">
        <v>4</v>
      </c>
      <c r="G84" s="302"/>
      <c r="J84" s="522"/>
      <c r="K84" s="5" t="s">
        <v>3</v>
      </c>
      <c r="L84" s="1" t="s">
        <v>4</v>
      </c>
      <c r="M84" s="6" t="s">
        <v>3</v>
      </c>
      <c r="N84" s="44" t="s">
        <v>4</v>
      </c>
      <c r="O84" s="525"/>
      <c r="P84" s="15" t="s">
        <v>3</v>
      </c>
      <c r="Q84" s="14" t="s">
        <v>4</v>
      </c>
      <c r="R84" s="15" t="s">
        <v>3</v>
      </c>
      <c r="S84" s="14" t="s">
        <v>4</v>
      </c>
      <c r="T84" s="2"/>
      <c r="U84" s="398"/>
    </row>
    <row r="85" spans="1:21" x14ac:dyDescent="0.4">
      <c r="A85" s="297"/>
      <c r="B85" s="297"/>
      <c r="C85" s="494" t="s">
        <v>338</v>
      </c>
      <c r="D85" s="302">
        <v>156000</v>
      </c>
      <c r="E85" s="301"/>
      <c r="F85" s="494" t="s">
        <v>32</v>
      </c>
      <c r="G85" s="302">
        <v>156000</v>
      </c>
      <c r="J85" s="3" t="s">
        <v>65</v>
      </c>
      <c r="K85" s="136" t="s">
        <v>813</v>
      </c>
      <c r="L85" s="16"/>
      <c r="M85" s="31"/>
      <c r="N85" s="43"/>
      <c r="O85" s="46"/>
      <c r="P85" s="33"/>
      <c r="Q85" s="32"/>
      <c r="R85" s="140"/>
      <c r="S85" s="34"/>
      <c r="T85" s="2"/>
      <c r="U85" s="398"/>
    </row>
    <row r="86" spans="1:21" x14ac:dyDescent="0.4">
      <c r="A86" s="297"/>
      <c r="B86" s="297"/>
      <c r="C86" s="297"/>
      <c r="D86" s="299"/>
      <c r="E86" s="297"/>
      <c r="F86" s="297"/>
      <c r="G86" s="299" t="s">
        <v>827</v>
      </c>
      <c r="J86" s="7" t="s">
        <v>32</v>
      </c>
      <c r="K86" s="503">
        <v>-156000</v>
      </c>
      <c r="L86" s="17"/>
      <c r="M86" s="26"/>
      <c r="N86" s="41"/>
      <c r="O86" s="47"/>
      <c r="P86" s="26"/>
      <c r="Q86" s="17"/>
      <c r="R86" s="504">
        <v>-156000</v>
      </c>
      <c r="S86" s="17"/>
      <c r="T86" s="2"/>
      <c r="U86" s="398"/>
    </row>
    <row r="87" spans="1:21" x14ac:dyDescent="0.4">
      <c r="A87" s="297"/>
      <c r="B87" s="297"/>
      <c r="C87" s="297"/>
      <c r="D87" s="299"/>
      <c r="E87" s="297"/>
      <c r="F87" s="297"/>
      <c r="G87" s="299"/>
      <c r="I87" s="337"/>
      <c r="J87" s="7" t="s">
        <v>325</v>
      </c>
      <c r="K87" s="138"/>
      <c r="L87" s="17"/>
      <c r="M87" s="25"/>
      <c r="N87" s="41"/>
      <c r="O87" s="48"/>
      <c r="P87" s="26"/>
      <c r="Q87" s="17"/>
      <c r="R87" s="138"/>
      <c r="S87" s="35"/>
      <c r="T87" s="2"/>
      <c r="U87" s="398"/>
    </row>
    <row r="88" spans="1:21" x14ac:dyDescent="0.4">
      <c r="A88" s="297"/>
      <c r="B88" s="303" t="s">
        <v>656</v>
      </c>
      <c r="C88" s="297"/>
      <c r="D88" s="299"/>
      <c r="E88" s="297"/>
      <c r="F88" s="297"/>
      <c r="G88" s="299"/>
      <c r="I88" s="337"/>
      <c r="J88" s="3" t="s">
        <v>520</v>
      </c>
      <c r="K88" s="97"/>
      <c r="L88" s="17"/>
      <c r="M88" s="25"/>
      <c r="N88" s="41"/>
      <c r="O88" s="48"/>
      <c r="P88" s="26"/>
      <c r="Q88" s="17"/>
      <c r="R88" s="139"/>
      <c r="S88" s="35"/>
      <c r="T88" s="2"/>
      <c r="U88" s="398"/>
    </row>
    <row r="89" spans="1:21" x14ac:dyDescent="0.4">
      <c r="A89" s="297">
        <v>13</v>
      </c>
      <c r="B89" s="305" t="s">
        <v>397</v>
      </c>
      <c r="C89" s="297" t="s">
        <v>667</v>
      </c>
      <c r="D89" s="299"/>
      <c r="E89" s="297"/>
      <c r="F89" s="297"/>
      <c r="G89" s="299"/>
      <c r="I89" s="337"/>
      <c r="J89" s="3" t="s">
        <v>521</v>
      </c>
      <c r="K89" s="97" t="s">
        <v>351</v>
      </c>
      <c r="L89" s="17"/>
      <c r="M89" s="25"/>
      <c r="N89" s="41"/>
      <c r="O89" s="48"/>
      <c r="P89" s="26"/>
      <c r="Q89" s="17"/>
      <c r="R89" s="139"/>
      <c r="S89" s="35"/>
      <c r="T89" s="2"/>
      <c r="U89" s="398"/>
    </row>
    <row r="90" spans="1:21" x14ac:dyDescent="0.4">
      <c r="A90" s="297"/>
      <c r="B90" s="298"/>
      <c r="C90" s="297" t="s">
        <v>659</v>
      </c>
      <c r="D90" s="299"/>
      <c r="E90" s="297"/>
      <c r="F90" s="297"/>
      <c r="G90" s="299"/>
      <c r="J90" s="311" t="s">
        <v>486</v>
      </c>
      <c r="K90" s="433">
        <v>117000</v>
      </c>
      <c r="L90" s="17"/>
      <c r="M90" s="25"/>
      <c r="N90" s="41"/>
      <c r="O90" s="48"/>
      <c r="P90" s="26"/>
      <c r="Q90" s="17"/>
      <c r="R90" s="435">
        <v>117000</v>
      </c>
      <c r="S90" s="35"/>
      <c r="T90" s="402"/>
      <c r="U90" s="398"/>
    </row>
    <row r="91" spans="1:21" ht="19.5" thickBot="1" x14ac:dyDescent="0.45">
      <c r="A91" s="297"/>
      <c r="B91" s="297"/>
      <c r="C91" s="301" t="s">
        <v>3</v>
      </c>
      <c r="D91" s="302"/>
      <c r="E91" s="301"/>
      <c r="F91" s="301" t="s">
        <v>4</v>
      </c>
      <c r="G91" s="302"/>
      <c r="I91" s="154"/>
      <c r="J91" s="4"/>
      <c r="K91" s="420"/>
      <c r="L91" s="24"/>
      <c r="M91" s="421"/>
      <c r="N91" s="455"/>
      <c r="O91" s="24"/>
      <c r="P91" s="30"/>
      <c r="Q91" s="24"/>
      <c r="R91" s="422"/>
      <c r="S91" s="423"/>
      <c r="U91" s="398"/>
    </row>
    <row r="92" spans="1:21" x14ac:dyDescent="0.4">
      <c r="A92" s="297"/>
      <c r="B92" s="297"/>
      <c r="C92" s="498" t="s">
        <v>486</v>
      </c>
      <c r="D92" s="302">
        <v>117000</v>
      </c>
      <c r="E92" s="301"/>
      <c r="F92" s="498" t="s">
        <v>338</v>
      </c>
      <c r="G92" s="302">
        <v>117000</v>
      </c>
      <c r="I92" s="337"/>
      <c r="J92" s="424"/>
      <c r="K92" s="448"/>
      <c r="L92" s="466"/>
      <c r="M92" s="448"/>
      <c r="N92" s="456"/>
      <c r="O92" s="209"/>
      <c r="P92" s="448"/>
      <c r="Q92" s="209"/>
      <c r="R92" s="448"/>
      <c r="S92" s="466"/>
      <c r="U92" s="398"/>
    </row>
    <row r="93" spans="1:21" x14ac:dyDescent="0.4">
      <c r="A93" s="297"/>
      <c r="B93" s="297"/>
      <c r="C93" s="297" t="s">
        <v>658</v>
      </c>
      <c r="D93" s="299"/>
      <c r="E93" s="297"/>
      <c r="F93" s="297"/>
      <c r="G93" s="299"/>
      <c r="I93" s="337"/>
      <c r="J93" s="3"/>
      <c r="K93" s="290"/>
      <c r="L93" s="467"/>
      <c r="M93" s="290"/>
      <c r="N93" s="457"/>
      <c r="O93" s="337"/>
      <c r="P93" s="290"/>
      <c r="Q93" s="337"/>
      <c r="R93" s="290"/>
      <c r="S93" s="467"/>
      <c r="U93" s="398"/>
    </row>
    <row r="94" spans="1:21" ht="19.5" thickBot="1" x14ac:dyDescent="0.45">
      <c r="A94" s="297"/>
      <c r="B94" s="297"/>
      <c r="C94" s="297"/>
      <c r="D94" s="299"/>
      <c r="E94" s="297"/>
      <c r="F94" s="297"/>
      <c r="G94" s="299"/>
      <c r="I94" s="337"/>
      <c r="J94" s="4"/>
      <c r="K94" s="412"/>
      <c r="L94" s="468"/>
      <c r="M94" s="412"/>
      <c r="N94" s="458"/>
      <c r="O94" s="415"/>
      <c r="P94" s="412"/>
      <c r="Q94" s="415"/>
      <c r="R94" s="412"/>
      <c r="S94" s="468"/>
      <c r="U94" s="398"/>
    </row>
    <row r="95" spans="1:21" x14ac:dyDescent="0.4">
      <c r="A95" s="297"/>
      <c r="B95" s="304" t="s">
        <v>352</v>
      </c>
      <c r="C95" s="297"/>
      <c r="D95" s="299"/>
      <c r="E95" s="297"/>
      <c r="F95" s="297"/>
      <c r="G95" s="299"/>
      <c r="I95" s="337"/>
      <c r="J95" s="3" t="s">
        <v>360</v>
      </c>
      <c r="K95" s="454"/>
      <c r="L95" s="459">
        <v>0</v>
      </c>
      <c r="M95" s="29"/>
      <c r="N95" s="41"/>
      <c r="O95" s="48"/>
      <c r="P95" s="26"/>
      <c r="Q95" s="17"/>
      <c r="R95" s="56"/>
      <c r="S95" s="461">
        <v>0</v>
      </c>
      <c r="U95" s="398"/>
    </row>
    <row r="96" spans="1:21" ht="19.5" thickBot="1" x14ac:dyDescent="0.45">
      <c r="A96" s="297">
        <v>17</v>
      </c>
      <c r="B96" s="304" t="s">
        <v>395</v>
      </c>
      <c r="C96" s="297" t="s">
        <v>655</v>
      </c>
      <c r="D96" s="299"/>
      <c r="E96" s="297"/>
      <c r="F96" s="297"/>
      <c r="G96" s="299"/>
      <c r="I96" s="337"/>
      <c r="J96" s="77"/>
      <c r="K96" s="237"/>
      <c r="L96" s="460"/>
      <c r="M96" s="70"/>
      <c r="N96" s="71"/>
      <c r="O96" s="53"/>
      <c r="P96" s="27"/>
      <c r="Q96" s="78"/>
      <c r="R96" s="397"/>
      <c r="S96" s="462"/>
      <c r="U96" s="398"/>
    </row>
    <row r="97" spans="1:21" ht="19.5" thickTop="1" x14ac:dyDescent="0.4">
      <c r="A97" s="297"/>
      <c r="B97" s="304"/>
      <c r="C97" s="297" t="s">
        <v>657</v>
      </c>
      <c r="D97" s="299"/>
      <c r="E97" s="297"/>
      <c r="F97" s="297"/>
      <c r="G97" s="299"/>
      <c r="I97" s="337"/>
      <c r="J97" s="10" t="s">
        <v>616</v>
      </c>
      <c r="K97" s="26"/>
      <c r="L97" s="436"/>
      <c r="M97" s="406"/>
      <c r="N97" s="75"/>
      <c r="O97" s="46"/>
      <c r="P97" s="29"/>
      <c r="Q97" s="400"/>
      <c r="R97" s="289"/>
      <c r="S97" s="371"/>
      <c r="U97" s="398"/>
    </row>
    <row r="98" spans="1:21" x14ac:dyDescent="0.4">
      <c r="A98" s="297"/>
      <c r="B98" s="297"/>
      <c r="C98" s="301" t="s">
        <v>3</v>
      </c>
      <c r="D98" s="302"/>
      <c r="E98" s="301"/>
      <c r="F98" s="301" t="s">
        <v>4</v>
      </c>
      <c r="G98" s="302"/>
      <c r="I98" s="337"/>
      <c r="J98" s="403" t="s">
        <v>617</v>
      </c>
      <c r="K98" s="463"/>
      <c r="L98" s="17"/>
      <c r="M98" s="290"/>
      <c r="N98" s="401"/>
      <c r="O98" s="50"/>
      <c r="P98" s="463"/>
      <c r="Q98" s="38"/>
      <c r="R98" s="29"/>
      <c r="S98" s="38"/>
      <c r="U98" s="398"/>
    </row>
    <row r="99" spans="1:21" x14ac:dyDescent="0.4">
      <c r="A99" s="297"/>
      <c r="B99" s="297"/>
      <c r="C99" s="508" t="s">
        <v>338</v>
      </c>
      <c r="D99" s="302">
        <v>117000</v>
      </c>
      <c r="E99" s="301"/>
      <c r="F99" s="508" t="s">
        <v>486</v>
      </c>
      <c r="G99" s="302">
        <v>117000</v>
      </c>
      <c r="I99" s="337"/>
      <c r="J99" s="404" t="s">
        <v>26</v>
      </c>
      <c r="K99" s="464"/>
      <c r="L99" s="18"/>
      <c r="M99" s="313"/>
      <c r="N99" s="41"/>
      <c r="O99" s="48"/>
      <c r="P99" s="465"/>
      <c r="Q99" s="17"/>
      <c r="R99" s="26"/>
      <c r="S99" s="17"/>
    </row>
    <row r="100" spans="1:21" x14ac:dyDescent="0.4">
      <c r="D100" s="156"/>
      <c r="G100" s="156"/>
      <c r="I100" s="337"/>
      <c r="J100" s="405" t="s">
        <v>27</v>
      </c>
      <c r="K100" s="464" t="s">
        <v>813</v>
      </c>
      <c r="L100" s="18" t="s">
        <v>351</v>
      </c>
      <c r="M100" s="57"/>
      <c r="N100" s="39"/>
      <c r="O100" s="49"/>
      <c r="P100" s="464"/>
      <c r="Q100" s="35"/>
      <c r="R100" s="25"/>
      <c r="S100" s="35"/>
    </row>
    <row r="101" spans="1:21" x14ac:dyDescent="0.4">
      <c r="D101" s="156"/>
      <c r="G101" s="156"/>
      <c r="J101" s="7" t="s">
        <v>38</v>
      </c>
      <c r="K101" s="502">
        <v>156000</v>
      </c>
      <c r="L101" s="443">
        <v>117000</v>
      </c>
      <c r="M101" s="397"/>
      <c r="N101" s="42"/>
      <c r="O101" s="47"/>
      <c r="P101" s="105">
        <v>39000</v>
      </c>
      <c r="Q101" s="36">
        <v>0</v>
      </c>
      <c r="R101" s="28"/>
      <c r="S101" s="36"/>
      <c r="T101" s="398"/>
    </row>
    <row r="102" spans="1:21" ht="19.5" thickBot="1" x14ac:dyDescent="0.45">
      <c r="A102">
        <v>9</v>
      </c>
      <c r="B102" s="265" t="s">
        <v>397</v>
      </c>
      <c r="C102" t="s">
        <v>432</v>
      </c>
      <c r="G102" s="159" t="s">
        <v>100</v>
      </c>
      <c r="H102" t="s">
        <v>66</v>
      </c>
      <c r="J102" s="3" t="s">
        <v>820</v>
      </c>
      <c r="K102" s="412"/>
      <c r="L102" s="414"/>
      <c r="M102" s="413"/>
      <c r="N102" s="416"/>
      <c r="O102" s="415"/>
      <c r="P102" s="413" t="s">
        <v>688</v>
      </c>
      <c r="Q102" s="444">
        <v>39000</v>
      </c>
      <c r="R102" s="445">
        <v>39000</v>
      </c>
      <c r="S102" s="414" t="s">
        <v>688</v>
      </c>
    </row>
    <row r="103" spans="1:21" ht="19.5" thickBot="1" x14ac:dyDescent="0.45">
      <c r="C103" t="s">
        <v>433</v>
      </c>
      <c r="J103" s="407" t="s">
        <v>309</v>
      </c>
      <c r="K103" s="408">
        <f>SUM(K86:K102)</f>
        <v>117000</v>
      </c>
      <c r="L103" s="410">
        <f>SUM(L85:L102)</f>
        <v>117000</v>
      </c>
      <c r="M103" s="408"/>
      <c r="N103" s="411"/>
      <c r="O103" s="410"/>
      <c r="P103" s="408">
        <v>39000</v>
      </c>
      <c r="Q103" s="410">
        <v>39000</v>
      </c>
      <c r="R103" s="409">
        <f>SUM(R85:R102)</f>
        <v>0</v>
      </c>
      <c r="S103" s="410">
        <f>SUM(S85:S102)</f>
        <v>0</v>
      </c>
      <c r="T103" t="s">
        <v>825</v>
      </c>
    </row>
    <row r="104" spans="1:21" x14ac:dyDescent="0.4">
      <c r="C104" s="149" t="s">
        <v>3</v>
      </c>
      <c r="D104" s="149"/>
      <c r="E104" s="149"/>
      <c r="F104" s="149" t="s">
        <v>4</v>
      </c>
      <c r="G104" s="149"/>
      <c r="P104" t="s">
        <v>63</v>
      </c>
      <c r="Q104" t="s">
        <v>829</v>
      </c>
      <c r="R104" s="509">
        <v>-39000</v>
      </c>
    </row>
    <row r="105" spans="1:21" x14ac:dyDescent="0.4">
      <c r="C105" s="149" t="s">
        <v>65</v>
      </c>
      <c r="D105" s="165">
        <v>34100</v>
      </c>
      <c r="E105" s="149"/>
      <c r="F105" s="149" t="s">
        <v>100</v>
      </c>
      <c r="G105" s="165">
        <v>34100</v>
      </c>
    </row>
    <row r="106" spans="1:21" ht="19.5" thickBot="1" x14ac:dyDescent="0.45">
      <c r="D106" s="156"/>
      <c r="G106" s="156"/>
      <c r="J106" t="s">
        <v>352</v>
      </c>
      <c r="S106" s="84"/>
      <c r="T106" s="398"/>
      <c r="U106" s="210"/>
    </row>
    <row r="107" spans="1:21" x14ac:dyDescent="0.4">
      <c r="A107">
        <v>11</v>
      </c>
      <c r="B107" s="159" t="s">
        <v>395</v>
      </c>
      <c r="C107" t="s">
        <v>434</v>
      </c>
      <c r="G107" s="159" t="s">
        <v>426</v>
      </c>
      <c r="H107" t="s">
        <v>73</v>
      </c>
      <c r="J107" s="521" t="s">
        <v>0</v>
      </c>
      <c r="K107" s="517" t="s">
        <v>2</v>
      </c>
      <c r="L107" s="518"/>
      <c r="M107" s="517" t="s">
        <v>5</v>
      </c>
      <c r="N107" s="523"/>
      <c r="O107" s="524" t="s">
        <v>0</v>
      </c>
      <c r="P107" s="517" t="s">
        <v>6</v>
      </c>
      <c r="Q107" s="518"/>
      <c r="R107" s="517" t="s">
        <v>7</v>
      </c>
      <c r="S107" s="518"/>
      <c r="T107" s="210"/>
      <c r="U107" s="210"/>
    </row>
    <row r="108" spans="1:21" x14ac:dyDescent="0.4">
      <c r="C108" t="s">
        <v>435</v>
      </c>
      <c r="J108" s="522"/>
      <c r="K108" s="5" t="s">
        <v>3</v>
      </c>
      <c r="L108" s="1" t="s">
        <v>4</v>
      </c>
      <c r="M108" s="6" t="s">
        <v>3</v>
      </c>
      <c r="N108" s="44" t="s">
        <v>4</v>
      </c>
      <c r="O108" s="525"/>
      <c r="P108" s="15" t="s">
        <v>3</v>
      </c>
      <c r="Q108" s="14" t="s">
        <v>4</v>
      </c>
      <c r="R108" s="15" t="s">
        <v>3</v>
      </c>
      <c r="S108" s="14" t="s">
        <v>4</v>
      </c>
      <c r="T108" s="210"/>
      <c r="U108" s="210"/>
    </row>
    <row r="109" spans="1:21" x14ac:dyDescent="0.4">
      <c r="C109" s="149" t="s">
        <v>3</v>
      </c>
      <c r="D109" s="149"/>
      <c r="E109" s="149"/>
      <c r="F109" s="149" t="s">
        <v>4</v>
      </c>
      <c r="G109" s="149"/>
      <c r="J109" s="3" t="s">
        <v>65</v>
      </c>
      <c r="K109" s="136" t="s">
        <v>823</v>
      </c>
      <c r="L109" s="16"/>
      <c r="M109" s="31"/>
      <c r="N109" s="43"/>
      <c r="O109" s="46"/>
      <c r="P109" s="33"/>
      <c r="Q109" s="32"/>
      <c r="R109" s="140"/>
      <c r="S109" s="34"/>
      <c r="T109" s="210"/>
      <c r="U109" s="210"/>
    </row>
    <row r="110" spans="1:21" x14ac:dyDescent="0.4">
      <c r="C110" s="149" t="s">
        <v>426</v>
      </c>
      <c r="D110" s="165">
        <v>2000000</v>
      </c>
      <c r="E110" s="149"/>
      <c r="F110" s="149" t="s">
        <v>32</v>
      </c>
      <c r="G110" s="165">
        <v>2000000</v>
      </c>
      <c r="J110" s="7" t="s">
        <v>32</v>
      </c>
      <c r="K110" s="503">
        <v>-156000</v>
      </c>
      <c r="L110" s="17"/>
      <c r="M110" s="26"/>
      <c r="N110" s="41"/>
      <c r="O110" s="47"/>
      <c r="P110" s="26"/>
      <c r="Q110" s="17"/>
      <c r="R110" s="504">
        <v>-156000</v>
      </c>
      <c r="S110" s="17"/>
      <c r="T110" s="210"/>
      <c r="U110" s="210"/>
    </row>
    <row r="111" spans="1:21" x14ac:dyDescent="0.4">
      <c r="D111" s="156"/>
      <c r="G111" s="156"/>
      <c r="J111" s="7" t="s">
        <v>325</v>
      </c>
      <c r="K111" s="138"/>
      <c r="L111" s="17"/>
      <c r="M111" s="25"/>
      <c r="N111" s="41"/>
      <c r="O111" s="48"/>
      <c r="P111" s="26"/>
      <c r="Q111" s="17"/>
      <c r="R111" s="138"/>
      <c r="S111" s="35"/>
      <c r="T111" s="210"/>
      <c r="U111" s="210"/>
    </row>
    <row r="112" spans="1:21" x14ac:dyDescent="0.4">
      <c r="D112" s="156"/>
      <c r="G112" s="156"/>
      <c r="J112" s="3" t="s">
        <v>520</v>
      </c>
      <c r="K112" s="97"/>
      <c r="L112" s="17"/>
      <c r="M112" s="25"/>
      <c r="N112" s="41"/>
      <c r="O112" s="48"/>
      <c r="P112" s="26"/>
      <c r="Q112" s="17"/>
      <c r="R112" s="139"/>
      <c r="S112" s="35"/>
      <c r="T112" s="399"/>
      <c r="U112" s="210"/>
    </row>
    <row r="113" spans="1:24" x14ac:dyDescent="0.4">
      <c r="D113" s="156"/>
      <c r="G113" s="156"/>
      <c r="J113" s="3" t="s">
        <v>521</v>
      </c>
      <c r="K113" s="97" t="s">
        <v>823</v>
      </c>
      <c r="L113" s="17" t="s">
        <v>352</v>
      </c>
      <c r="M113" s="25"/>
      <c r="N113" s="41"/>
      <c r="O113" s="48"/>
      <c r="P113" s="26"/>
      <c r="Q113" s="17"/>
      <c r="R113" s="139"/>
      <c r="S113" s="35"/>
      <c r="T113" s="210"/>
      <c r="U113" s="210"/>
    </row>
    <row r="114" spans="1:24" x14ac:dyDescent="0.4">
      <c r="I114" s="337"/>
      <c r="J114" s="311" t="s">
        <v>486</v>
      </c>
      <c r="K114" s="97">
        <v>117000</v>
      </c>
      <c r="L114" s="505">
        <v>117000</v>
      </c>
      <c r="M114" s="25"/>
      <c r="N114" s="41"/>
      <c r="O114" s="48"/>
      <c r="P114" s="26"/>
      <c r="Q114" s="17"/>
      <c r="R114" s="139">
        <v>117000</v>
      </c>
      <c r="S114" s="507">
        <v>117000</v>
      </c>
      <c r="T114" s="210" t="s">
        <v>821</v>
      </c>
      <c r="U114" s="210"/>
    </row>
    <row r="115" spans="1:24" ht="19.5" thickBot="1" x14ac:dyDescent="0.45">
      <c r="A115" s="185" t="s">
        <v>443</v>
      </c>
      <c r="B115" s="185"/>
      <c r="C115" s="185"/>
      <c r="D115" s="185"/>
      <c r="E115" s="185"/>
      <c r="F115" s="185"/>
      <c r="G115" s="185"/>
      <c r="I115" s="337"/>
      <c r="J115" s="4"/>
      <c r="K115" s="420"/>
      <c r="L115" s="24"/>
      <c r="M115" s="421"/>
      <c r="N115" s="40"/>
      <c r="O115" s="447"/>
      <c r="P115" s="446"/>
      <c r="Q115" s="80"/>
      <c r="R115" s="422"/>
      <c r="S115" s="423"/>
      <c r="T115" t="s">
        <v>856</v>
      </c>
    </row>
    <row r="116" spans="1:24" x14ac:dyDescent="0.4">
      <c r="A116" s="185">
        <v>12</v>
      </c>
      <c r="B116" s="262" t="s">
        <v>395</v>
      </c>
      <c r="C116" s="185" t="s">
        <v>436</v>
      </c>
      <c r="D116" s="185"/>
      <c r="E116" s="185"/>
      <c r="F116" s="185"/>
      <c r="G116" s="262" t="s">
        <v>19</v>
      </c>
      <c r="I116" s="337"/>
      <c r="J116" s="3"/>
      <c r="K116" s="448"/>
      <c r="L116" s="469"/>
      <c r="M116" s="449"/>
      <c r="N116" s="452"/>
      <c r="O116" s="337"/>
      <c r="Q116" s="257"/>
      <c r="R116" s="249"/>
      <c r="S116" s="466"/>
    </row>
    <row r="117" spans="1:24" x14ac:dyDescent="0.4">
      <c r="A117" s="185"/>
      <c r="B117" s="185"/>
      <c r="C117" s="185" t="s">
        <v>660</v>
      </c>
      <c r="D117" s="185"/>
      <c r="E117" s="185"/>
      <c r="F117" s="185"/>
      <c r="G117" s="185"/>
      <c r="I117" s="337"/>
      <c r="J117" s="3"/>
      <c r="K117" s="290"/>
      <c r="L117" s="470"/>
      <c r="M117" s="249"/>
      <c r="N117" s="254"/>
      <c r="O117" s="337"/>
      <c r="Q117" s="257"/>
      <c r="R117" s="249"/>
      <c r="S117" s="467"/>
    </row>
    <row r="118" spans="1:24" ht="19.5" thickBot="1" x14ac:dyDescent="0.45">
      <c r="A118" s="185"/>
      <c r="B118" s="185"/>
      <c r="C118" s="263" t="s">
        <v>3</v>
      </c>
      <c r="D118" s="263"/>
      <c r="E118" s="263"/>
      <c r="F118" s="263" t="s">
        <v>4</v>
      </c>
      <c r="G118" s="263"/>
      <c r="I118" s="337"/>
      <c r="J118" s="4"/>
      <c r="K118" s="412"/>
      <c r="L118" s="471"/>
      <c r="M118" s="413"/>
      <c r="N118" s="416"/>
      <c r="O118" s="415"/>
      <c r="Q118" s="414"/>
      <c r="R118" s="413"/>
      <c r="S118" s="468"/>
    </row>
    <row r="119" spans="1:24" x14ac:dyDescent="0.4">
      <c r="A119" s="185"/>
      <c r="B119" s="185"/>
      <c r="C119" s="263" t="s">
        <v>19</v>
      </c>
      <c r="D119" s="264">
        <v>660000</v>
      </c>
      <c r="E119" s="263"/>
      <c r="F119" s="263" t="s">
        <v>437</v>
      </c>
      <c r="G119" s="264">
        <v>660000</v>
      </c>
      <c r="J119" s="424" t="s">
        <v>348</v>
      </c>
      <c r="K119" s="425"/>
      <c r="L119" s="472">
        <v>-39000</v>
      </c>
      <c r="M119" s="426" t="s">
        <v>824</v>
      </c>
      <c r="N119" s="427"/>
      <c r="O119" s="429"/>
      <c r="P119" s="450"/>
      <c r="Q119" s="453"/>
      <c r="R119" s="451"/>
      <c r="S119" s="472">
        <v>-39000</v>
      </c>
      <c r="T119" t="s">
        <v>842</v>
      </c>
    </row>
    <row r="120" spans="1:24" ht="19.5" thickBot="1" x14ac:dyDescent="0.45">
      <c r="A120" s="185"/>
      <c r="B120" s="185"/>
      <c r="C120" s="185"/>
      <c r="D120" s="185"/>
      <c r="E120" s="185"/>
      <c r="F120" s="185"/>
      <c r="G120" s="185"/>
      <c r="J120" s="77"/>
      <c r="K120" s="237"/>
      <c r="L120" s="473"/>
      <c r="M120" s="27"/>
      <c r="N120" s="428"/>
      <c r="O120" s="430"/>
      <c r="P120" s="27"/>
      <c r="Q120" s="22"/>
      <c r="R120" s="56"/>
      <c r="S120" s="473"/>
      <c r="T120" t="s">
        <v>843</v>
      </c>
    </row>
    <row r="121" spans="1:24" ht="19.5" thickTop="1" x14ac:dyDescent="0.4">
      <c r="A121" s="185">
        <v>13</v>
      </c>
      <c r="B121" s="185" t="s">
        <v>397</v>
      </c>
      <c r="C121" s="185" t="s">
        <v>487</v>
      </c>
      <c r="D121" s="185"/>
      <c r="E121" s="185"/>
      <c r="F121" s="185"/>
      <c r="G121" s="262" t="s">
        <v>476</v>
      </c>
      <c r="H121" s="155"/>
      <c r="J121" s="10" t="s">
        <v>616</v>
      </c>
      <c r="K121" s="26"/>
      <c r="L121" s="436"/>
      <c r="M121" s="406"/>
      <c r="N121" s="75"/>
      <c r="O121" s="46"/>
      <c r="P121" s="29"/>
      <c r="Q121" s="400"/>
      <c r="R121" s="289"/>
      <c r="S121" s="371"/>
      <c r="T121" t="s">
        <v>845</v>
      </c>
    </row>
    <row r="122" spans="1:24" x14ac:dyDescent="0.4">
      <c r="A122" s="185"/>
      <c r="B122" s="185"/>
      <c r="C122" s="185" t="s">
        <v>441</v>
      </c>
      <c r="D122" s="185"/>
      <c r="E122" s="185"/>
      <c r="F122" s="185"/>
      <c r="G122" s="185"/>
      <c r="I122" s="337"/>
      <c r="J122" s="403" t="s">
        <v>617</v>
      </c>
      <c r="K122" s="463"/>
      <c r="L122" s="17"/>
      <c r="M122" s="290"/>
      <c r="N122" s="401"/>
      <c r="O122" s="50"/>
      <c r="P122" s="463"/>
      <c r="Q122" s="38"/>
      <c r="R122" s="29"/>
      <c r="S122" s="38"/>
    </row>
    <row r="123" spans="1:24" x14ac:dyDescent="0.4">
      <c r="A123" s="185"/>
      <c r="B123" s="185"/>
      <c r="C123" s="263" t="s">
        <v>3</v>
      </c>
      <c r="D123" s="263"/>
      <c r="E123" s="263"/>
      <c r="F123" s="263" t="s">
        <v>4</v>
      </c>
      <c r="G123" s="263"/>
      <c r="I123" s="337"/>
      <c r="J123" s="404" t="s">
        <v>26</v>
      </c>
      <c r="K123" s="464"/>
      <c r="L123" s="18"/>
      <c r="M123" s="313"/>
      <c r="N123" s="41"/>
      <c r="O123" s="48"/>
      <c r="P123" s="465"/>
      <c r="Q123" s="17"/>
      <c r="R123" s="26"/>
      <c r="S123" s="17"/>
    </row>
    <row r="124" spans="1:24" x14ac:dyDescent="0.4">
      <c r="A124" s="185"/>
      <c r="B124" s="185"/>
      <c r="C124" s="263" t="s">
        <v>348</v>
      </c>
      <c r="D124" s="264">
        <v>5400</v>
      </c>
      <c r="E124" s="263"/>
      <c r="F124" s="263" t="s">
        <v>369</v>
      </c>
      <c r="G124" s="264">
        <v>5400</v>
      </c>
      <c r="I124" s="337"/>
      <c r="J124" s="405" t="s">
        <v>27</v>
      </c>
      <c r="K124" s="464" t="s">
        <v>352</v>
      </c>
      <c r="L124" s="18"/>
      <c r="M124" s="57"/>
      <c r="N124" s="39"/>
      <c r="O124" s="49"/>
      <c r="P124" s="464"/>
      <c r="Q124" s="35"/>
      <c r="R124" s="25"/>
      <c r="S124" s="35"/>
    </row>
    <row r="125" spans="1:24" x14ac:dyDescent="0.4">
      <c r="A125" s="185"/>
      <c r="B125" s="185"/>
      <c r="C125" s="185"/>
      <c r="D125" s="185"/>
      <c r="E125" s="185"/>
      <c r="F125" s="185"/>
      <c r="G125" s="185"/>
      <c r="J125" s="437" t="s">
        <v>38</v>
      </c>
      <c r="K125" s="506">
        <v>117000</v>
      </c>
      <c r="L125" s="18"/>
      <c r="M125" s="397"/>
      <c r="N125" s="42"/>
      <c r="O125" s="47"/>
      <c r="P125" s="506">
        <v>117000</v>
      </c>
      <c r="Q125" s="21"/>
      <c r="R125" s="28"/>
      <c r="S125" s="36"/>
      <c r="T125" t="s">
        <v>857</v>
      </c>
    </row>
    <row r="126" spans="1:24" ht="19.5" thickBot="1" x14ac:dyDescent="0.45">
      <c r="A126" s="185">
        <v>15</v>
      </c>
      <c r="B126" s="262" t="s">
        <v>395</v>
      </c>
      <c r="C126" s="185" t="s">
        <v>438</v>
      </c>
      <c r="D126" s="185"/>
      <c r="E126" s="185"/>
      <c r="F126" s="185"/>
      <c r="G126" s="262" t="s">
        <v>477</v>
      </c>
      <c r="J126" s="4" t="s">
        <v>820</v>
      </c>
      <c r="K126" s="438"/>
      <c r="L126" s="439"/>
      <c r="M126" s="438"/>
      <c r="N126" s="440"/>
      <c r="O126" s="441"/>
      <c r="P126" s="438"/>
      <c r="Q126" s="24">
        <v>117000</v>
      </c>
      <c r="R126" s="442">
        <v>117000</v>
      </c>
      <c r="S126" s="439"/>
    </row>
    <row r="127" spans="1:24" ht="19.5" thickBot="1" x14ac:dyDescent="0.45">
      <c r="A127" s="185"/>
      <c r="B127" s="185"/>
      <c r="C127" s="185" t="s">
        <v>440</v>
      </c>
      <c r="D127" s="185"/>
      <c r="E127" s="185"/>
      <c r="F127" s="185"/>
      <c r="G127" s="185"/>
      <c r="J127" s="407" t="s">
        <v>309</v>
      </c>
      <c r="K127" s="474">
        <f>SUM(K110:K126)</f>
        <v>78000</v>
      </c>
      <c r="L127" s="475">
        <f>SUM(L109:L126)</f>
        <v>78000</v>
      </c>
      <c r="M127" s="419"/>
      <c r="N127" s="418"/>
      <c r="O127" s="417"/>
      <c r="P127" s="419">
        <v>117000</v>
      </c>
      <c r="Q127" s="431">
        <v>117000</v>
      </c>
      <c r="R127" s="432">
        <f>SUM(R109:R126)</f>
        <v>78000</v>
      </c>
      <c r="S127" s="431">
        <f>SUM(S109:S126)</f>
        <v>78000</v>
      </c>
      <c r="T127" t="s">
        <v>822</v>
      </c>
    </row>
    <row r="128" spans="1:24" x14ac:dyDescent="0.4">
      <c r="A128" s="185"/>
      <c r="B128" s="185"/>
      <c r="C128" s="263" t="s">
        <v>3</v>
      </c>
      <c r="D128" s="263"/>
      <c r="E128" s="263"/>
      <c r="F128" s="263" t="s">
        <v>4</v>
      </c>
      <c r="G128" s="263"/>
      <c r="P128" t="s">
        <v>63</v>
      </c>
      <c r="Q128" t="s">
        <v>829</v>
      </c>
      <c r="R128" s="509">
        <v>-117000</v>
      </c>
      <c r="T128" s="155" t="s">
        <v>847</v>
      </c>
      <c r="U128" s="155"/>
      <c r="V128" s="155"/>
      <c r="W128" s="155"/>
      <c r="X128" s="155"/>
    </row>
    <row r="129" spans="1:20" x14ac:dyDescent="0.4">
      <c r="A129" s="185"/>
      <c r="B129" s="185"/>
      <c r="C129" s="263" t="s">
        <v>439</v>
      </c>
      <c r="D129" s="264">
        <v>10000</v>
      </c>
      <c r="E129" s="263"/>
      <c r="F129" s="263" t="s">
        <v>348</v>
      </c>
      <c r="G129" s="264">
        <v>10000</v>
      </c>
      <c r="H129" t="s">
        <v>828</v>
      </c>
      <c r="T129" t="s">
        <v>846</v>
      </c>
    </row>
    <row r="130" spans="1:20" x14ac:dyDescent="0.4">
      <c r="A130" s="185"/>
      <c r="B130" s="185"/>
      <c r="C130" s="185"/>
      <c r="D130" s="187"/>
      <c r="E130" s="185"/>
      <c r="F130" s="185"/>
      <c r="G130" s="187"/>
    </row>
    <row r="131" spans="1:20" x14ac:dyDescent="0.4">
      <c r="A131" s="185"/>
      <c r="B131" s="185"/>
      <c r="C131" s="185"/>
      <c r="D131" s="187"/>
      <c r="E131" s="185"/>
      <c r="F131" s="185"/>
      <c r="G131" s="187"/>
    </row>
    <row r="132" spans="1:20" x14ac:dyDescent="0.4">
      <c r="A132" s="185"/>
      <c r="B132" s="185"/>
      <c r="C132" s="185"/>
      <c r="D132" s="187"/>
      <c r="E132" s="185"/>
      <c r="F132" s="185"/>
      <c r="G132" s="187"/>
    </row>
    <row r="133" spans="1:20" x14ac:dyDescent="0.4">
      <c r="A133" s="185" t="s">
        <v>442</v>
      </c>
      <c r="B133" s="185"/>
      <c r="C133" s="185"/>
      <c r="D133" s="187"/>
      <c r="E133" s="185"/>
      <c r="F133" s="185"/>
      <c r="G133" s="187"/>
      <c r="H133" s="155" t="s">
        <v>661</v>
      </c>
    </row>
    <row r="134" spans="1:20" x14ac:dyDescent="0.4">
      <c r="A134" s="185">
        <v>16</v>
      </c>
      <c r="B134" s="262" t="s">
        <v>395</v>
      </c>
      <c r="C134" s="185" t="s">
        <v>682</v>
      </c>
      <c r="D134" s="185"/>
      <c r="E134" s="185"/>
      <c r="F134" s="185"/>
      <c r="G134" s="185"/>
      <c r="H134" s="285" t="s">
        <v>397</v>
      </c>
    </row>
    <row r="135" spans="1:20" x14ac:dyDescent="0.4">
      <c r="A135" s="185"/>
      <c r="B135" s="185"/>
      <c r="C135" s="185" t="s">
        <v>684</v>
      </c>
      <c r="D135" s="185"/>
      <c r="E135" s="185"/>
      <c r="F135" s="185"/>
      <c r="G135" s="185"/>
      <c r="I135" t="s">
        <v>761</v>
      </c>
    </row>
    <row r="136" spans="1:20" x14ac:dyDescent="0.4">
      <c r="A136" s="185"/>
      <c r="B136" s="185"/>
      <c r="C136" s="263" t="s">
        <v>3</v>
      </c>
      <c r="D136" s="263"/>
      <c r="E136" s="263"/>
      <c r="F136" s="263" t="s">
        <v>4</v>
      </c>
      <c r="G136" s="263"/>
      <c r="I136" s="149" t="s">
        <v>3</v>
      </c>
      <c r="J136" s="149"/>
      <c r="K136" s="149"/>
      <c r="L136" s="149" t="s">
        <v>4</v>
      </c>
      <c r="M136" s="149"/>
    </row>
    <row r="137" spans="1:20" x14ac:dyDescent="0.4">
      <c r="A137" s="185"/>
      <c r="B137" s="185"/>
      <c r="C137" s="263" t="s">
        <v>683</v>
      </c>
      <c r="D137" s="264">
        <v>651088</v>
      </c>
      <c r="E137" s="263"/>
      <c r="F137" s="263" t="s">
        <v>348</v>
      </c>
      <c r="G137" s="264">
        <v>651088</v>
      </c>
      <c r="I137" s="149" t="s">
        <v>348</v>
      </c>
      <c r="J137" s="165">
        <v>3200</v>
      </c>
      <c r="K137" s="149"/>
      <c r="L137" s="149" t="s">
        <v>683</v>
      </c>
      <c r="M137" s="165">
        <v>3200</v>
      </c>
    </row>
    <row r="138" spans="1:20" x14ac:dyDescent="0.4">
      <c r="A138" s="185"/>
      <c r="B138" s="185"/>
      <c r="C138" s="185"/>
      <c r="D138" s="185"/>
      <c r="E138" s="185"/>
      <c r="F138" s="185"/>
      <c r="G138" s="185"/>
    </row>
    <row r="139" spans="1:20" x14ac:dyDescent="0.4">
      <c r="A139" s="185"/>
      <c r="B139" s="185"/>
      <c r="C139" s="185"/>
      <c r="D139" s="185"/>
      <c r="E139" s="185"/>
      <c r="F139" s="185"/>
      <c r="G139" s="185"/>
    </row>
    <row r="140" spans="1:20" x14ac:dyDescent="0.4">
      <c r="A140" s="185"/>
      <c r="B140" s="185"/>
      <c r="C140" s="185"/>
      <c r="D140" s="185"/>
      <c r="E140" s="185"/>
      <c r="F140" s="185"/>
      <c r="G140" s="185"/>
      <c r="I140" t="s">
        <v>685</v>
      </c>
    </row>
    <row r="141" spans="1:20" x14ac:dyDescent="0.4">
      <c r="A141" t="s">
        <v>444</v>
      </c>
    </row>
    <row r="142" spans="1:20" x14ac:dyDescent="0.4">
      <c r="A142" t="s">
        <v>662</v>
      </c>
    </row>
    <row r="144" spans="1:20" x14ac:dyDescent="0.4">
      <c r="A144">
        <v>18</v>
      </c>
      <c r="B144" s="265" t="s">
        <v>397</v>
      </c>
      <c r="C144" t="s">
        <v>445</v>
      </c>
      <c r="G144" t="s">
        <v>478</v>
      </c>
      <c r="I144" s="270" t="s">
        <v>397</v>
      </c>
    </row>
    <row r="145" spans="1:13" x14ac:dyDescent="0.4">
      <c r="C145" t="s">
        <v>551</v>
      </c>
      <c r="I145" s="270" t="s">
        <v>533</v>
      </c>
      <c r="K145" t="s">
        <v>552</v>
      </c>
    </row>
    <row r="146" spans="1:13" x14ac:dyDescent="0.4">
      <c r="C146" s="149" t="s">
        <v>3</v>
      </c>
      <c r="D146" s="149"/>
      <c r="E146" s="149"/>
      <c r="F146" s="149" t="s">
        <v>4</v>
      </c>
      <c r="G146" s="149"/>
      <c r="I146" t="s">
        <v>539</v>
      </c>
    </row>
    <row r="147" spans="1:13" x14ac:dyDescent="0.4">
      <c r="C147" s="149" t="s">
        <v>32</v>
      </c>
      <c r="D147" s="165">
        <v>1340000</v>
      </c>
      <c r="E147" s="149"/>
      <c r="F147" s="149" t="s">
        <v>427</v>
      </c>
      <c r="G147" s="165">
        <v>1340000</v>
      </c>
    </row>
    <row r="148" spans="1:13" x14ac:dyDescent="0.4">
      <c r="A148">
        <v>19</v>
      </c>
      <c r="B148" t="s">
        <v>541</v>
      </c>
      <c r="C148" t="s">
        <v>542</v>
      </c>
      <c r="D148" s="156"/>
      <c r="G148" s="156"/>
      <c r="I148" t="s">
        <v>532</v>
      </c>
    </row>
    <row r="149" spans="1:13" x14ac:dyDescent="0.4">
      <c r="C149" s="149" t="s">
        <v>3</v>
      </c>
      <c r="D149" s="165"/>
      <c r="E149" s="149"/>
      <c r="F149" s="149" t="s">
        <v>4</v>
      </c>
      <c r="G149" s="165"/>
      <c r="I149" s="149" t="s">
        <v>3</v>
      </c>
      <c r="J149" s="149"/>
      <c r="K149" s="149"/>
      <c r="L149" s="149" t="s">
        <v>4</v>
      </c>
      <c r="M149" s="149"/>
    </row>
    <row r="150" spans="1:13" x14ac:dyDescent="0.4">
      <c r="C150" s="149" t="s">
        <v>32</v>
      </c>
      <c r="D150" s="165">
        <v>160000</v>
      </c>
      <c r="E150" s="149"/>
      <c r="F150" s="149" t="s">
        <v>423</v>
      </c>
      <c r="G150" s="165">
        <v>160000</v>
      </c>
      <c r="I150" s="149" t="s">
        <v>32</v>
      </c>
      <c r="J150" s="165">
        <v>1500000</v>
      </c>
      <c r="K150" s="149"/>
      <c r="L150" s="149" t="s">
        <v>427</v>
      </c>
      <c r="M150" s="165">
        <v>1340000</v>
      </c>
    </row>
    <row r="151" spans="1:13" x14ac:dyDescent="0.4">
      <c r="D151" s="156"/>
      <c r="G151" s="156"/>
      <c r="I151" s="149"/>
      <c r="J151" s="149"/>
      <c r="K151" s="149"/>
      <c r="L151" s="149" t="s">
        <v>423</v>
      </c>
      <c r="M151" s="165">
        <v>160000</v>
      </c>
    </row>
    <row r="153" spans="1:13" x14ac:dyDescent="0.4">
      <c r="A153">
        <v>21</v>
      </c>
      <c r="B153" s="159" t="s">
        <v>395</v>
      </c>
      <c r="C153" t="s">
        <v>446</v>
      </c>
      <c r="G153" t="s">
        <v>479</v>
      </c>
      <c r="I153" t="s">
        <v>540</v>
      </c>
    </row>
    <row r="154" spans="1:13" x14ac:dyDescent="0.4">
      <c r="C154" t="s">
        <v>447</v>
      </c>
    </row>
    <row r="155" spans="1:13" x14ac:dyDescent="0.4">
      <c r="C155" s="149" t="s">
        <v>3</v>
      </c>
      <c r="D155" s="149"/>
      <c r="E155" s="149"/>
      <c r="F155" s="149" t="s">
        <v>4</v>
      </c>
      <c r="G155" s="149"/>
    </row>
    <row r="156" spans="1:13" x14ac:dyDescent="0.4">
      <c r="C156" s="149" t="s">
        <v>29</v>
      </c>
      <c r="D156" s="165">
        <v>20000</v>
      </c>
      <c r="E156" s="149"/>
      <c r="F156" s="149" t="s">
        <v>32</v>
      </c>
      <c r="G156" s="165">
        <v>20000</v>
      </c>
      <c r="I156" s="159" t="s">
        <v>395</v>
      </c>
    </row>
    <row r="157" spans="1:13" x14ac:dyDescent="0.4">
      <c r="I157" s="159" t="s">
        <v>534</v>
      </c>
      <c r="K157" t="s">
        <v>553</v>
      </c>
    </row>
    <row r="158" spans="1:13" x14ac:dyDescent="0.4">
      <c r="A158">
        <v>23</v>
      </c>
      <c r="B158" s="265" t="s">
        <v>397</v>
      </c>
      <c r="C158" t="s">
        <v>449</v>
      </c>
      <c r="I158" t="s">
        <v>535</v>
      </c>
    </row>
    <row r="159" spans="1:13" x14ac:dyDescent="0.4">
      <c r="C159" t="s">
        <v>448</v>
      </c>
      <c r="G159" s="159" t="s">
        <v>99</v>
      </c>
      <c r="H159" t="s">
        <v>126</v>
      </c>
    </row>
    <row r="160" spans="1:13" x14ac:dyDescent="0.4">
      <c r="C160" s="149" t="s">
        <v>3</v>
      </c>
      <c r="D160" s="149"/>
      <c r="E160" s="149"/>
      <c r="F160" s="149" t="s">
        <v>4</v>
      </c>
      <c r="G160" s="149"/>
      <c r="I160" t="s">
        <v>536</v>
      </c>
      <c r="J160" s="156">
        <v>1340000</v>
      </c>
    </row>
    <row r="161" spans="1:15" x14ac:dyDescent="0.4">
      <c r="C161" s="149" t="s">
        <v>99</v>
      </c>
      <c r="D161" s="149">
        <v>540</v>
      </c>
      <c r="E161" s="149"/>
      <c r="F161" s="149" t="s">
        <v>100</v>
      </c>
      <c r="G161" s="149">
        <v>540</v>
      </c>
      <c r="I161" s="149" t="s">
        <v>3</v>
      </c>
      <c r="J161" s="149"/>
      <c r="K161" s="149"/>
      <c r="L161" s="149" t="s">
        <v>4</v>
      </c>
      <c r="M161" s="149"/>
    </row>
    <row r="162" spans="1:15" x14ac:dyDescent="0.4">
      <c r="I162" s="149" t="s">
        <v>65</v>
      </c>
      <c r="J162" s="165">
        <v>1000000</v>
      </c>
      <c r="K162" s="149"/>
      <c r="L162" s="149" t="s">
        <v>427</v>
      </c>
      <c r="M162" s="165">
        <v>1340000</v>
      </c>
    </row>
    <row r="163" spans="1:15" x14ac:dyDescent="0.4">
      <c r="A163">
        <v>26</v>
      </c>
      <c r="B163" s="265" t="s">
        <v>397</v>
      </c>
      <c r="C163" t="s">
        <v>450</v>
      </c>
      <c r="G163" s="159" t="s">
        <v>99</v>
      </c>
      <c r="I163" s="149" t="s">
        <v>537</v>
      </c>
      <c r="J163" s="165">
        <v>340000</v>
      </c>
      <c r="K163" s="149"/>
      <c r="L163" s="149"/>
      <c r="M163" s="149"/>
    </row>
    <row r="164" spans="1:15" x14ac:dyDescent="0.4">
      <c r="C164" t="s">
        <v>451</v>
      </c>
    </row>
    <row r="165" spans="1:15" x14ac:dyDescent="0.4">
      <c r="C165" s="149" t="s">
        <v>3</v>
      </c>
      <c r="D165" s="149"/>
      <c r="E165" s="149"/>
      <c r="F165" s="149" t="s">
        <v>4</v>
      </c>
      <c r="G165" s="149"/>
      <c r="I165" t="s">
        <v>538</v>
      </c>
    </row>
    <row r="166" spans="1:15" x14ac:dyDescent="0.4">
      <c r="C166" s="149" t="s">
        <v>325</v>
      </c>
      <c r="D166" s="149">
        <v>540</v>
      </c>
      <c r="E166" s="149"/>
      <c r="F166" s="149" t="s">
        <v>99</v>
      </c>
      <c r="G166" s="149">
        <v>540</v>
      </c>
      <c r="I166" t="s">
        <v>549</v>
      </c>
    </row>
    <row r="167" spans="1:15" x14ac:dyDescent="0.4">
      <c r="I167" t="s">
        <v>547</v>
      </c>
      <c r="O167" t="s">
        <v>550</v>
      </c>
    </row>
    <row r="168" spans="1:15" x14ac:dyDescent="0.4">
      <c r="B168" s="159" t="s">
        <v>723</v>
      </c>
      <c r="C168" t="s">
        <v>452</v>
      </c>
      <c r="F168" s="159" t="s">
        <v>11</v>
      </c>
      <c r="G168" s="153" t="s">
        <v>453</v>
      </c>
      <c r="H168" t="s">
        <v>67</v>
      </c>
      <c r="N168" t="s">
        <v>548</v>
      </c>
    </row>
    <row r="169" spans="1:15" x14ac:dyDescent="0.4">
      <c r="C169" s="149" t="s">
        <v>3</v>
      </c>
      <c r="D169" s="149"/>
      <c r="E169" s="149"/>
      <c r="F169" s="149" t="s">
        <v>4</v>
      </c>
      <c r="G169" s="149"/>
      <c r="I169" t="s">
        <v>729</v>
      </c>
    </row>
    <row r="170" spans="1:15" x14ac:dyDescent="0.4">
      <c r="C170" s="149" t="s">
        <v>11</v>
      </c>
      <c r="D170" s="149"/>
      <c r="E170" s="149"/>
      <c r="F170" s="149" t="s">
        <v>99</v>
      </c>
      <c r="G170" s="149"/>
      <c r="I170" s="154" t="s">
        <v>732</v>
      </c>
    </row>
    <row r="171" spans="1:15" x14ac:dyDescent="0.4">
      <c r="C171" s="149" t="s">
        <v>453</v>
      </c>
      <c r="D171" s="149"/>
      <c r="E171" s="149"/>
      <c r="F171" s="149" t="s">
        <v>99</v>
      </c>
      <c r="G171" s="149"/>
      <c r="I171" s="154" t="s">
        <v>730</v>
      </c>
    </row>
    <row r="172" spans="1:15" x14ac:dyDescent="0.4">
      <c r="I172" s="154" t="s">
        <v>731</v>
      </c>
    </row>
    <row r="173" spans="1:15" x14ac:dyDescent="0.4">
      <c r="B173" s="161" t="s">
        <v>397</v>
      </c>
      <c r="C173" t="s">
        <v>722</v>
      </c>
      <c r="G173" s="153" t="s">
        <v>727</v>
      </c>
      <c r="H173" t="s">
        <v>66</v>
      </c>
    </row>
    <row r="174" spans="1:15" x14ac:dyDescent="0.4">
      <c r="C174" s="149" t="s">
        <v>3</v>
      </c>
      <c r="D174" s="149"/>
      <c r="E174" s="149"/>
      <c r="F174" s="149" t="s">
        <v>4</v>
      </c>
      <c r="G174" s="149"/>
    </row>
    <row r="175" spans="1:15" x14ac:dyDescent="0.4">
      <c r="C175" s="149" t="s">
        <v>65</v>
      </c>
      <c r="D175" s="149"/>
      <c r="E175" s="149"/>
      <c r="F175" s="149" t="s">
        <v>724</v>
      </c>
      <c r="G175" s="149"/>
    </row>
    <row r="178" spans="1:9" x14ac:dyDescent="0.4">
      <c r="C178" t="s">
        <v>454</v>
      </c>
      <c r="G178" s="159" t="s">
        <v>728</v>
      </c>
      <c r="I178" t="s">
        <v>725</v>
      </c>
    </row>
    <row r="179" spans="1:9" x14ac:dyDescent="0.4">
      <c r="C179" s="149" t="s">
        <v>3</v>
      </c>
      <c r="D179" s="149"/>
      <c r="E179" s="149"/>
      <c r="F179" s="149" t="s">
        <v>4</v>
      </c>
      <c r="G179" s="149"/>
      <c r="I179" t="s">
        <v>726</v>
      </c>
    </row>
    <row r="180" spans="1:9" x14ac:dyDescent="0.4">
      <c r="C180" s="149" t="s">
        <v>100</v>
      </c>
      <c r="D180" s="149"/>
      <c r="E180" s="149"/>
      <c r="F180" s="149" t="s">
        <v>99</v>
      </c>
      <c r="G180" s="149"/>
    </row>
    <row r="182" spans="1:9" x14ac:dyDescent="0.4">
      <c r="A182" s="185">
        <v>23</v>
      </c>
      <c r="B182" s="262" t="s">
        <v>395</v>
      </c>
      <c r="C182" s="185" t="s">
        <v>455</v>
      </c>
      <c r="D182" s="185"/>
      <c r="E182" s="185"/>
      <c r="F182" s="185"/>
      <c r="G182" s="262" t="s">
        <v>456</v>
      </c>
      <c r="H182" t="s">
        <v>126</v>
      </c>
    </row>
    <row r="183" spans="1:9" x14ac:dyDescent="0.4">
      <c r="A183" s="185"/>
      <c r="B183" s="185"/>
      <c r="C183" s="185" t="s">
        <v>457</v>
      </c>
      <c r="D183" s="185"/>
      <c r="E183" s="185"/>
      <c r="F183" s="185"/>
      <c r="G183" s="185"/>
    </row>
    <row r="184" spans="1:9" x14ac:dyDescent="0.4">
      <c r="A184" s="185"/>
      <c r="B184" s="185"/>
      <c r="C184" s="263" t="s">
        <v>3</v>
      </c>
      <c r="D184" s="263"/>
      <c r="E184" s="263"/>
      <c r="F184" s="263" t="s">
        <v>4</v>
      </c>
      <c r="G184" s="263"/>
    </row>
    <row r="185" spans="1:9" x14ac:dyDescent="0.4">
      <c r="A185" s="185"/>
      <c r="B185" s="185"/>
      <c r="C185" s="263" t="s">
        <v>456</v>
      </c>
      <c r="D185" s="264">
        <v>1000</v>
      </c>
      <c r="E185" s="263"/>
      <c r="F185" s="263" t="s">
        <v>65</v>
      </c>
      <c r="G185" s="264">
        <v>1000</v>
      </c>
    </row>
    <row r="186" spans="1:9" x14ac:dyDescent="0.4">
      <c r="A186" s="185"/>
      <c r="B186" s="185"/>
      <c r="C186" s="185"/>
      <c r="D186" s="185"/>
      <c r="E186" s="185"/>
      <c r="F186" s="185"/>
      <c r="G186" s="185"/>
    </row>
    <row r="187" spans="1:9" x14ac:dyDescent="0.4">
      <c r="A187" s="185">
        <v>24</v>
      </c>
      <c r="B187" s="262" t="s">
        <v>395</v>
      </c>
      <c r="C187" s="185" t="s">
        <v>458</v>
      </c>
      <c r="D187" s="185"/>
      <c r="E187" s="185"/>
      <c r="F187" s="185"/>
      <c r="G187" s="185"/>
    </row>
    <row r="188" spans="1:9" x14ac:dyDescent="0.4">
      <c r="A188" s="185"/>
      <c r="B188" s="185"/>
      <c r="C188" s="263" t="s">
        <v>3</v>
      </c>
      <c r="D188" s="263"/>
      <c r="E188" s="263"/>
      <c r="F188" s="263" t="s">
        <v>4</v>
      </c>
      <c r="G188" s="263"/>
    </row>
    <row r="189" spans="1:9" x14ac:dyDescent="0.4">
      <c r="A189" s="185"/>
      <c r="B189" s="185"/>
      <c r="C189" s="263" t="s">
        <v>244</v>
      </c>
      <c r="D189" s="264">
        <v>1000</v>
      </c>
      <c r="E189" s="263"/>
      <c r="F189" s="263" t="s">
        <v>456</v>
      </c>
      <c r="G189" s="264">
        <v>1000</v>
      </c>
    </row>
    <row r="190" spans="1:9" x14ac:dyDescent="0.4">
      <c r="A190" s="185"/>
      <c r="B190" s="185"/>
      <c r="C190" s="185"/>
      <c r="D190" s="185"/>
      <c r="E190" s="185"/>
      <c r="F190" s="185"/>
      <c r="G190" s="185"/>
    </row>
    <row r="191" spans="1:9" x14ac:dyDescent="0.4">
      <c r="A191" s="185">
        <v>22</v>
      </c>
      <c r="B191" s="262" t="s">
        <v>395</v>
      </c>
      <c r="C191" s="185" t="s">
        <v>459</v>
      </c>
      <c r="D191" s="185"/>
      <c r="E191" s="185"/>
      <c r="F191" s="185"/>
      <c r="G191" s="262" t="s">
        <v>57</v>
      </c>
      <c r="H191" t="s">
        <v>73</v>
      </c>
    </row>
    <row r="192" spans="1:9" x14ac:dyDescent="0.4">
      <c r="A192" s="185"/>
      <c r="B192" s="185"/>
      <c r="C192" s="263" t="s">
        <v>3</v>
      </c>
      <c r="D192" s="193"/>
      <c r="E192" s="263"/>
      <c r="F192" s="194" t="s">
        <v>4</v>
      </c>
      <c r="G192" s="263"/>
    </row>
    <row r="193" spans="1:8" x14ac:dyDescent="0.4">
      <c r="A193" s="185"/>
      <c r="B193" s="185"/>
      <c r="C193" s="263" t="s">
        <v>244</v>
      </c>
      <c r="D193" s="267">
        <v>9000</v>
      </c>
      <c r="E193" s="263"/>
      <c r="F193" s="194" t="s">
        <v>57</v>
      </c>
      <c r="G193" s="264">
        <v>9000</v>
      </c>
    </row>
    <row r="194" spans="1:8" x14ac:dyDescent="0.4">
      <c r="A194" s="185"/>
      <c r="B194" s="185"/>
      <c r="C194" s="185"/>
      <c r="D194" s="364"/>
      <c r="E194" s="364"/>
      <c r="F194" s="185"/>
      <c r="G194" s="185"/>
    </row>
    <row r="195" spans="1:8" x14ac:dyDescent="0.4">
      <c r="A195" s="185">
        <v>33</v>
      </c>
      <c r="B195" s="262" t="s">
        <v>395</v>
      </c>
      <c r="C195" s="185" t="s">
        <v>460</v>
      </c>
      <c r="D195" s="185"/>
      <c r="E195" s="185"/>
      <c r="F195" s="185"/>
      <c r="G195" s="262" t="s">
        <v>57</v>
      </c>
      <c r="H195" t="s">
        <v>73</v>
      </c>
    </row>
    <row r="196" spans="1:8" x14ac:dyDescent="0.4">
      <c r="A196" s="185"/>
      <c r="B196" s="185"/>
      <c r="C196" s="185" t="s">
        <v>461</v>
      </c>
      <c r="D196" s="185"/>
      <c r="E196" s="363"/>
      <c r="F196" s="185"/>
      <c r="G196" s="185"/>
    </row>
    <row r="197" spans="1:8" x14ac:dyDescent="0.4">
      <c r="A197" s="185"/>
      <c r="B197" s="185"/>
      <c r="C197" s="263" t="s">
        <v>3</v>
      </c>
      <c r="D197" s="193"/>
      <c r="E197" s="263"/>
      <c r="F197" s="194" t="s">
        <v>4</v>
      </c>
      <c r="G197" s="263"/>
    </row>
    <row r="198" spans="1:8" x14ac:dyDescent="0.4">
      <c r="A198" s="185"/>
      <c r="B198" s="185"/>
      <c r="C198" s="263" t="s">
        <v>57</v>
      </c>
      <c r="D198" s="267">
        <v>9000</v>
      </c>
      <c r="E198" s="263"/>
      <c r="F198" s="194" t="s">
        <v>325</v>
      </c>
      <c r="G198" s="264">
        <v>9000</v>
      </c>
    </row>
    <row r="199" spans="1:8" x14ac:dyDescent="0.4">
      <c r="D199" s="152"/>
      <c r="E199" s="152"/>
    </row>
    <row r="200" spans="1:8" x14ac:dyDescent="0.4">
      <c r="A200">
        <v>27</v>
      </c>
      <c r="B200" s="265" t="s">
        <v>397</v>
      </c>
      <c r="C200" t="s">
        <v>462</v>
      </c>
    </row>
    <row r="201" spans="1:8" x14ac:dyDescent="0.4">
      <c r="C201" t="s">
        <v>463</v>
      </c>
      <c r="E201" s="226"/>
      <c r="G201" s="159" t="s">
        <v>161</v>
      </c>
      <c r="H201" t="s">
        <v>73</v>
      </c>
    </row>
    <row r="202" spans="1:8" x14ac:dyDescent="0.4">
      <c r="C202" s="149" t="s">
        <v>3</v>
      </c>
      <c r="D202" s="164"/>
      <c r="E202" s="149"/>
      <c r="F202" s="166" t="s">
        <v>4</v>
      </c>
      <c r="G202" s="149"/>
    </row>
    <row r="203" spans="1:8" x14ac:dyDescent="0.4">
      <c r="C203" s="149" t="s">
        <v>65</v>
      </c>
      <c r="D203" s="268">
        <v>10000</v>
      </c>
      <c r="E203" s="149"/>
      <c r="F203" s="166" t="s">
        <v>161</v>
      </c>
      <c r="G203" s="165">
        <v>10000</v>
      </c>
    </row>
    <row r="204" spans="1:8" x14ac:dyDescent="0.4">
      <c r="D204" s="152"/>
      <c r="E204" s="152"/>
      <c r="F204" s="152"/>
    </row>
    <row r="205" spans="1:8" x14ac:dyDescent="0.4">
      <c r="A205">
        <v>46</v>
      </c>
      <c r="B205" s="159" t="s">
        <v>395</v>
      </c>
      <c r="C205" t="s">
        <v>798</v>
      </c>
    </row>
    <row r="206" spans="1:8" x14ac:dyDescent="0.4">
      <c r="C206" t="s">
        <v>464</v>
      </c>
    </row>
    <row r="207" spans="1:8" x14ac:dyDescent="0.4">
      <c r="C207" s="149" t="s">
        <v>3</v>
      </c>
      <c r="D207" s="149"/>
      <c r="E207" s="149"/>
      <c r="F207" s="149" t="s">
        <v>4</v>
      </c>
      <c r="G207" s="149"/>
    </row>
    <row r="208" spans="1:8" x14ac:dyDescent="0.4">
      <c r="C208" s="149" t="s">
        <v>161</v>
      </c>
      <c r="D208" s="165">
        <v>10000</v>
      </c>
      <c r="E208" s="149"/>
      <c r="F208" s="149" t="s">
        <v>65</v>
      </c>
      <c r="G208" s="165">
        <v>10000</v>
      </c>
    </row>
    <row r="210" spans="1:13" x14ac:dyDescent="0.4">
      <c r="B210" s="159" t="s">
        <v>395</v>
      </c>
      <c r="C210" s="149" t="s">
        <v>3</v>
      </c>
      <c r="D210" s="149"/>
      <c r="E210" s="149"/>
      <c r="F210" s="149" t="s">
        <v>4</v>
      </c>
      <c r="G210" s="149"/>
    </row>
    <row r="211" spans="1:13" x14ac:dyDescent="0.4">
      <c r="C211" s="149" t="s">
        <v>53</v>
      </c>
      <c r="D211" s="149"/>
      <c r="E211" s="149"/>
      <c r="F211" s="149" t="s">
        <v>65</v>
      </c>
      <c r="G211" s="149"/>
    </row>
    <row r="213" spans="1:13" x14ac:dyDescent="0.4">
      <c r="A213" s="185">
        <v>30</v>
      </c>
      <c r="B213" s="185" t="s">
        <v>397</v>
      </c>
      <c r="C213" s="185" t="s">
        <v>465</v>
      </c>
      <c r="D213" s="185"/>
      <c r="E213" s="185"/>
      <c r="F213" s="185"/>
      <c r="G213" s="185"/>
    </row>
    <row r="214" spans="1:13" x14ac:dyDescent="0.4">
      <c r="A214" s="185"/>
      <c r="B214" s="185"/>
      <c r="C214" s="185" t="s">
        <v>740</v>
      </c>
      <c r="D214" s="185"/>
      <c r="E214" s="185"/>
      <c r="F214" s="185"/>
      <c r="G214" s="262" t="s">
        <v>34</v>
      </c>
      <c r="H214" t="s">
        <v>73</v>
      </c>
    </row>
    <row r="215" spans="1:13" x14ac:dyDescent="0.4">
      <c r="A215" s="185"/>
      <c r="B215" s="185"/>
      <c r="C215" s="263" t="s">
        <v>3</v>
      </c>
      <c r="D215" s="263"/>
      <c r="E215" s="263"/>
      <c r="F215" s="263" t="s">
        <v>4</v>
      </c>
      <c r="G215" s="263"/>
    </row>
    <row r="216" spans="1:13" x14ac:dyDescent="0.4">
      <c r="A216" s="185"/>
      <c r="B216" s="185"/>
      <c r="C216" s="263" t="s">
        <v>32</v>
      </c>
      <c r="D216" s="264">
        <v>1000</v>
      </c>
      <c r="E216" s="263"/>
      <c r="F216" s="263" t="s">
        <v>34</v>
      </c>
      <c r="G216" s="264">
        <v>1000</v>
      </c>
    </row>
    <row r="217" spans="1:13" x14ac:dyDescent="0.4">
      <c r="A217" s="185"/>
      <c r="B217" s="185"/>
      <c r="C217" s="185"/>
      <c r="D217" s="185"/>
      <c r="E217" s="185"/>
      <c r="F217" s="185"/>
      <c r="G217" s="185"/>
    </row>
    <row r="218" spans="1:13" x14ac:dyDescent="0.4">
      <c r="A218" s="185">
        <v>28</v>
      </c>
      <c r="B218" s="185" t="s">
        <v>397</v>
      </c>
      <c r="C218" s="185" t="s">
        <v>488</v>
      </c>
      <c r="D218" s="185"/>
      <c r="E218" s="185"/>
      <c r="F218" s="185"/>
      <c r="G218" s="185"/>
    </row>
    <row r="219" spans="1:13" x14ac:dyDescent="0.4">
      <c r="A219" s="185"/>
      <c r="B219" s="185"/>
      <c r="C219" s="185" t="s">
        <v>490</v>
      </c>
      <c r="D219" s="185"/>
      <c r="E219" s="185"/>
      <c r="F219" s="185"/>
      <c r="G219" s="185"/>
      <c r="H219" s="154"/>
    </row>
    <row r="220" spans="1:13" x14ac:dyDescent="0.4">
      <c r="A220" s="185"/>
      <c r="B220" s="185"/>
      <c r="C220" s="263" t="s">
        <v>3</v>
      </c>
      <c r="D220" s="263"/>
      <c r="E220" s="263"/>
      <c r="F220" s="263" t="s">
        <v>4</v>
      </c>
      <c r="G220" s="263"/>
      <c r="H220" s="154"/>
    </row>
    <row r="221" spans="1:13" x14ac:dyDescent="0.4">
      <c r="A221" s="185"/>
      <c r="B221" s="185"/>
      <c r="C221" s="263" t="s">
        <v>34</v>
      </c>
      <c r="D221" s="264">
        <v>1000</v>
      </c>
      <c r="E221" s="263"/>
      <c r="F221" s="263" t="s">
        <v>100</v>
      </c>
      <c r="G221" s="264">
        <v>1000</v>
      </c>
      <c r="H221" s="284"/>
    </row>
    <row r="222" spans="1:13" x14ac:dyDescent="0.4">
      <c r="A222" s="185"/>
      <c r="B222" s="185"/>
      <c r="C222" s="185"/>
      <c r="D222" s="187"/>
      <c r="E222" s="185"/>
      <c r="F222" s="185"/>
      <c r="G222" s="187"/>
      <c r="J222" s="156"/>
      <c r="M222" s="156"/>
    </row>
    <row r="223" spans="1:13" x14ac:dyDescent="0.4">
      <c r="A223" s="185">
        <v>29</v>
      </c>
      <c r="B223" s="185" t="s">
        <v>397</v>
      </c>
      <c r="C223" s="185" t="s">
        <v>467</v>
      </c>
      <c r="D223" s="187"/>
      <c r="E223" s="185"/>
      <c r="F223" s="185"/>
      <c r="G223" s="187"/>
      <c r="J223" s="156"/>
    </row>
    <row r="224" spans="1:13" x14ac:dyDescent="0.4">
      <c r="A224" s="185"/>
      <c r="B224" s="185"/>
      <c r="C224" s="185" t="s">
        <v>491</v>
      </c>
      <c r="D224" s="187"/>
      <c r="E224" s="185"/>
      <c r="F224" s="185"/>
      <c r="G224" s="187"/>
      <c r="J224" s="156"/>
    </row>
    <row r="225" spans="1:13" x14ac:dyDescent="0.4">
      <c r="A225" s="185"/>
      <c r="B225" s="185"/>
      <c r="C225" s="263" t="s">
        <v>3</v>
      </c>
      <c r="D225" s="264"/>
      <c r="E225" s="263"/>
      <c r="F225" s="263" t="s">
        <v>4</v>
      </c>
      <c r="G225" s="264"/>
    </row>
    <row r="226" spans="1:13" x14ac:dyDescent="0.4">
      <c r="A226" s="185"/>
      <c r="B226" s="185"/>
      <c r="C226" s="263" t="s">
        <v>99</v>
      </c>
      <c r="D226" s="264">
        <v>3300</v>
      </c>
      <c r="E226" s="263"/>
      <c r="F226" s="263" t="s">
        <v>100</v>
      </c>
      <c r="G226" s="264">
        <v>3300</v>
      </c>
    </row>
    <row r="227" spans="1:13" x14ac:dyDescent="0.4">
      <c r="A227" s="185"/>
      <c r="B227" s="185"/>
      <c r="C227" s="185"/>
      <c r="D227" s="187"/>
      <c r="E227" s="185"/>
      <c r="F227" s="185"/>
      <c r="G227" s="187"/>
    </row>
    <row r="228" spans="1:13" x14ac:dyDescent="0.4">
      <c r="A228" s="185">
        <v>31</v>
      </c>
      <c r="B228" s="185" t="s">
        <v>397</v>
      </c>
      <c r="C228" s="185" t="s">
        <v>466</v>
      </c>
      <c r="D228" s="185"/>
      <c r="E228" s="185"/>
      <c r="F228" s="185"/>
      <c r="G228" s="185"/>
    </row>
    <row r="229" spans="1:13" x14ac:dyDescent="0.4">
      <c r="A229" s="185"/>
      <c r="B229" s="185"/>
      <c r="C229" s="185" t="s">
        <v>475</v>
      </c>
      <c r="D229" s="185"/>
      <c r="E229" s="185"/>
      <c r="F229" s="185"/>
      <c r="G229" s="185"/>
    </row>
    <row r="230" spans="1:13" x14ac:dyDescent="0.4">
      <c r="A230" s="185"/>
      <c r="B230" s="185"/>
      <c r="C230" s="263" t="s">
        <v>3</v>
      </c>
      <c r="D230" s="263"/>
      <c r="E230" s="263"/>
      <c r="F230" s="263" t="s">
        <v>4</v>
      </c>
      <c r="G230" s="263"/>
    </row>
    <row r="231" spans="1:13" x14ac:dyDescent="0.4">
      <c r="A231" s="185"/>
      <c r="B231" s="185"/>
      <c r="C231" s="263" t="s">
        <v>65</v>
      </c>
      <c r="D231" s="264">
        <v>3300</v>
      </c>
      <c r="E231" s="263"/>
      <c r="F231" s="263" t="s">
        <v>99</v>
      </c>
      <c r="G231" s="264">
        <v>3300</v>
      </c>
      <c r="J231" s="156"/>
      <c r="M231" s="156"/>
    </row>
    <row r="233" spans="1:13" x14ac:dyDescent="0.4">
      <c r="A233">
        <v>35</v>
      </c>
      <c r="B233" s="159" t="s">
        <v>395</v>
      </c>
      <c r="C233" t="s">
        <v>468</v>
      </c>
    </row>
    <row r="234" spans="1:13" x14ac:dyDescent="0.4">
      <c r="C234" t="s">
        <v>474</v>
      </c>
      <c r="G234" s="159" t="s">
        <v>9</v>
      </c>
      <c r="H234" t="s">
        <v>126</v>
      </c>
    </row>
    <row r="235" spans="1:13" x14ac:dyDescent="0.4">
      <c r="C235" s="149" t="s">
        <v>3</v>
      </c>
      <c r="D235" s="149"/>
      <c r="E235" s="149"/>
      <c r="F235" s="149" t="s">
        <v>4</v>
      </c>
      <c r="G235" s="149"/>
    </row>
    <row r="236" spans="1:13" x14ac:dyDescent="0.4">
      <c r="C236" s="149" t="s">
        <v>9</v>
      </c>
      <c r="D236" s="165">
        <v>5000</v>
      </c>
      <c r="E236" s="149"/>
      <c r="F236" s="149" t="s">
        <v>65</v>
      </c>
      <c r="G236" s="165">
        <v>5000</v>
      </c>
    </row>
    <row r="238" spans="1:13" x14ac:dyDescent="0.4">
      <c r="A238">
        <v>36</v>
      </c>
      <c r="B238" s="159" t="s">
        <v>395</v>
      </c>
      <c r="C238" t="s">
        <v>469</v>
      </c>
    </row>
    <row r="239" spans="1:13" x14ac:dyDescent="0.4">
      <c r="C239" t="s">
        <v>472</v>
      </c>
    </row>
    <row r="240" spans="1:13" x14ac:dyDescent="0.4">
      <c r="C240" s="149" t="s">
        <v>3</v>
      </c>
      <c r="D240" s="149"/>
      <c r="E240" s="149"/>
      <c r="F240" s="149" t="s">
        <v>4</v>
      </c>
      <c r="G240" s="149"/>
    </row>
    <row r="241" spans="1:8" x14ac:dyDescent="0.4">
      <c r="C241" s="149" t="s">
        <v>470</v>
      </c>
      <c r="D241" s="165">
        <v>4000</v>
      </c>
      <c r="E241" s="149"/>
      <c r="F241" s="149" t="s">
        <v>9</v>
      </c>
      <c r="G241" s="165">
        <v>4000</v>
      </c>
    </row>
    <row r="243" spans="1:8" x14ac:dyDescent="0.4">
      <c r="A243">
        <v>34</v>
      </c>
      <c r="B243" s="265" t="s">
        <v>397</v>
      </c>
      <c r="C243" t="s">
        <v>471</v>
      </c>
    </row>
    <row r="244" spans="1:8" x14ac:dyDescent="0.4">
      <c r="C244" t="s">
        <v>473</v>
      </c>
    </row>
    <row r="245" spans="1:8" x14ac:dyDescent="0.4">
      <c r="C245" s="149" t="s">
        <v>3</v>
      </c>
      <c r="D245" s="149"/>
      <c r="E245" s="149"/>
      <c r="F245" s="149" t="s">
        <v>4</v>
      </c>
      <c r="G245" s="149"/>
    </row>
    <row r="246" spans="1:8" x14ac:dyDescent="0.4">
      <c r="C246" s="149" t="s">
        <v>65</v>
      </c>
      <c r="D246" s="165">
        <v>1000</v>
      </c>
      <c r="E246" s="149"/>
      <c r="F246" s="149" t="s">
        <v>9</v>
      </c>
      <c r="G246" s="165">
        <v>1000</v>
      </c>
    </row>
    <row r="248" spans="1:8" x14ac:dyDescent="0.4">
      <c r="A248" s="185">
        <v>39</v>
      </c>
      <c r="B248" s="262" t="s">
        <v>395</v>
      </c>
      <c r="C248" s="185" t="s">
        <v>480</v>
      </c>
      <c r="D248" s="185"/>
      <c r="E248" s="185"/>
      <c r="F248" s="185"/>
      <c r="G248" s="262" t="s">
        <v>481</v>
      </c>
      <c r="H248" t="s">
        <v>73</v>
      </c>
    </row>
    <row r="249" spans="1:8" x14ac:dyDescent="0.4">
      <c r="A249" s="185"/>
      <c r="B249" s="185"/>
      <c r="C249" s="185" t="s">
        <v>484</v>
      </c>
      <c r="D249" s="185"/>
      <c r="E249" s="185"/>
      <c r="F249" s="185"/>
      <c r="G249" s="185"/>
    </row>
    <row r="250" spans="1:8" x14ac:dyDescent="0.4">
      <c r="A250" s="185"/>
      <c r="B250" s="185"/>
      <c r="C250" s="263" t="s">
        <v>3</v>
      </c>
      <c r="D250" s="263"/>
      <c r="E250" s="263"/>
      <c r="F250" s="263" t="s">
        <v>4</v>
      </c>
      <c r="G250" s="263"/>
    </row>
    <row r="251" spans="1:8" x14ac:dyDescent="0.4">
      <c r="A251" s="185"/>
      <c r="B251" s="185"/>
      <c r="C251" s="263" t="s">
        <v>481</v>
      </c>
      <c r="D251" s="263">
        <v>100</v>
      </c>
      <c r="E251" s="263"/>
      <c r="F251" s="263" t="s">
        <v>65</v>
      </c>
      <c r="G251" s="263">
        <v>100</v>
      </c>
    </row>
    <row r="252" spans="1:8" x14ac:dyDescent="0.4">
      <c r="A252" s="185"/>
      <c r="B252" s="185"/>
      <c r="C252" s="185"/>
      <c r="D252" s="185"/>
      <c r="E252" s="185"/>
      <c r="F252" s="185"/>
      <c r="G252" s="185"/>
    </row>
    <row r="253" spans="1:8" x14ac:dyDescent="0.4">
      <c r="A253" s="185">
        <v>38</v>
      </c>
      <c r="B253" s="262" t="s">
        <v>395</v>
      </c>
      <c r="C253" s="185" t="s">
        <v>482</v>
      </c>
      <c r="D253" s="185"/>
      <c r="E253" s="185"/>
      <c r="F253" s="185"/>
      <c r="G253" s="185"/>
    </row>
    <row r="254" spans="1:8" x14ac:dyDescent="0.4">
      <c r="A254" s="185"/>
      <c r="B254" s="185"/>
      <c r="C254" s="185"/>
      <c r="D254" s="185"/>
      <c r="E254" s="185"/>
      <c r="F254" s="185"/>
      <c r="G254" s="185"/>
    </row>
    <row r="255" spans="1:8" x14ac:dyDescent="0.4">
      <c r="A255" s="185"/>
      <c r="B255" s="185"/>
      <c r="C255" s="263" t="s">
        <v>3</v>
      </c>
      <c r="D255" s="263"/>
      <c r="E255" s="263"/>
      <c r="F255" s="263" t="s">
        <v>4</v>
      </c>
      <c r="G255" s="263"/>
    </row>
    <row r="256" spans="1:8" x14ac:dyDescent="0.4">
      <c r="A256" s="185"/>
      <c r="B256" s="185"/>
      <c r="C256" s="263" t="s">
        <v>41</v>
      </c>
      <c r="D256" s="264">
        <v>30000</v>
      </c>
      <c r="E256" s="263"/>
      <c r="F256" s="263" t="s">
        <v>65</v>
      </c>
      <c r="G256" s="264">
        <v>30000</v>
      </c>
    </row>
    <row r="257" spans="1:8" x14ac:dyDescent="0.4">
      <c r="A257" s="185"/>
      <c r="B257" s="185"/>
      <c r="C257" s="185"/>
      <c r="D257" s="185"/>
      <c r="E257" s="185"/>
      <c r="F257" s="185"/>
      <c r="G257" s="185"/>
    </row>
    <row r="258" spans="1:8" x14ac:dyDescent="0.4">
      <c r="A258" s="185">
        <v>39</v>
      </c>
      <c r="B258" s="262" t="s">
        <v>395</v>
      </c>
      <c r="C258" s="185" t="s">
        <v>483</v>
      </c>
      <c r="D258" s="185"/>
      <c r="E258" s="185"/>
      <c r="F258" s="185"/>
      <c r="G258" s="185"/>
    </row>
    <row r="259" spans="1:8" x14ac:dyDescent="0.4">
      <c r="A259" s="185"/>
      <c r="B259" s="185"/>
      <c r="C259" s="185"/>
      <c r="D259" s="185"/>
      <c r="E259" s="185"/>
      <c r="F259" s="185"/>
      <c r="G259" s="185"/>
    </row>
    <row r="260" spans="1:8" x14ac:dyDescent="0.4">
      <c r="A260" s="185"/>
      <c r="B260" s="185"/>
      <c r="C260" s="263" t="s">
        <v>3</v>
      </c>
      <c r="D260" s="263"/>
      <c r="E260" s="263"/>
      <c r="F260" s="263" t="s">
        <v>4</v>
      </c>
      <c r="G260" s="263"/>
    </row>
    <row r="261" spans="1:8" x14ac:dyDescent="0.4">
      <c r="A261" s="185"/>
      <c r="B261" s="185"/>
      <c r="C261" s="263" t="s">
        <v>41</v>
      </c>
      <c r="D261" s="263">
        <v>100</v>
      </c>
      <c r="E261" s="263"/>
      <c r="F261" s="263" t="s">
        <v>481</v>
      </c>
      <c r="G261" s="263">
        <v>100</v>
      </c>
    </row>
    <row r="263" spans="1:8" x14ac:dyDescent="0.4">
      <c r="A263">
        <v>43</v>
      </c>
      <c r="B263" s="270" t="s">
        <v>397</v>
      </c>
      <c r="C263" t="s">
        <v>494</v>
      </c>
      <c r="G263" s="153" t="s">
        <v>489</v>
      </c>
      <c r="H263" t="s">
        <v>126</v>
      </c>
    </row>
    <row r="264" spans="1:8" x14ac:dyDescent="0.4">
      <c r="C264" t="s">
        <v>499</v>
      </c>
    </row>
    <row r="265" spans="1:8" x14ac:dyDescent="0.4">
      <c r="C265" s="149" t="s">
        <v>3</v>
      </c>
      <c r="D265" s="149"/>
      <c r="E265" s="149"/>
      <c r="F265" s="149" t="s">
        <v>4</v>
      </c>
      <c r="G265" s="149"/>
      <c r="H265" t="s">
        <v>498</v>
      </c>
    </row>
    <row r="266" spans="1:8" x14ac:dyDescent="0.4">
      <c r="C266" s="149" t="s">
        <v>489</v>
      </c>
      <c r="D266" s="165">
        <v>10000</v>
      </c>
      <c r="E266" s="149"/>
      <c r="F266" s="149" t="s">
        <v>29</v>
      </c>
      <c r="G266" s="165">
        <v>10000</v>
      </c>
    </row>
    <row r="268" spans="1:8" x14ac:dyDescent="0.4">
      <c r="A268">
        <v>43</v>
      </c>
      <c r="B268" s="270" t="s">
        <v>397</v>
      </c>
      <c r="C268" t="s">
        <v>741</v>
      </c>
    </row>
    <row r="270" spans="1:8" x14ac:dyDescent="0.4">
      <c r="C270" s="149" t="s">
        <v>3</v>
      </c>
      <c r="D270" s="149"/>
      <c r="E270" s="149"/>
      <c r="F270" s="149" t="s">
        <v>4</v>
      </c>
      <c r="G270" s="149"/>
    </row>
    <row r="271" spans="1:8" x14ac:dyDescent="0.4">
      <c r="C271" s="149" t="s">
        <v>325</v>
      </c>
      <c r="D271" s="165">
        <v>10000</v>
      </c>
      <c r="E271" s="149"/>
      <c r="F271" s="149" t="s">
        <v>489</v>
      </c>
      <c r="G271" s="165">
        <v>10000</v>
      </c>
    </row>
    <row r="273" spans="1:8" x14ac:dyDescent="0.4">
      <c r="A273">
        <v>45</v>
      </c>
      <c r="B273" s="159" t="s">
        <v>395</v>
      </c>
      <c r="C273" t="s">
        <v>497</v>
      </c>
      <c r="G273" s="153" t="s">
        <v>496</v>
      </c>
      <c r="H273" t="s">
        <v>126</v>
      </c>
    </row>
    <row r="274" spans="1:8" x14ac:dyDescent="0.4">
      <c r="C274" t="s">
        <v>500</v>
      </c>
    </row>
    <row r="275" spans="1:8" x14ac:dyDescent="0.4">
      <c r="C275" s="149" t="s">
        <v>3</v>
      </c>
      <c r="D275" s="149"/>
      <c r="E275" s="149"/>
      <c r="F275" s="149" t="s">
        <v>4</v>
      </c>
      <c r="G275" s="149"/>
    </row>
    <row r="276" spans="1:8" x14ac:dyDescent="0.4">
      <c r="C276" s="149" t="s">
        <v>496</v>
      </c>
      <c r="D276" s="165">
        <v>1000</v>
      </c>
      <c r="E276" s="149"/>
      <c r="F276" s="149" t="s">
        <v>65</v>
      </c>
      <c r="G276" s="165">
        <v>1000</v>
      </c>
    </row>
    <row r="278" spans="1:8" x14ac:dyDescent="0.4">
      <c r="A278">
        <v>44</v>
      </c>
      <c r="B278" s="285" t="s">
        <v>397</v>
      </c>
      <c r="C278" t="s">
        <v>495</v>
      </c>
    </row>
    <row r="279" spans="1:8" x14ac:dyDescent="0.4">
      <c r="C279" t="s">
        <v>501</v>
      </c>
    </row>
    <row r="280" spans="1:8" x14ac:dyDescent="0.4">
      <c r="C280" s="149" t="s">
        <v>3</v>
      </c>
      <c r="D280" s="149"/>
      <c r="E280" s="149"/>
      <c r="F280" s="149" t="s">
        <v>4</v>
      </c>
      <c r="G280" s="149"/>
    </row>
    <row r="281" spans="1:8" x14ac:dyDescent="0.4">
      <c r="C281" s="149" t="s">
        <v>65</v>
      </c>
      <c r="D281" s="165">
        <v>1000</v>
      </c>
      <c r="E281" s="149"/>
      <c r="F281" s="149" t="s">
        <v>496</v>
      </c>
      <c r="G281" s="165">
        <v>1000</v>
      </c>
    </row>
    <row r="282" spans="1:8" x14ac:dyDescent="0.4">
      <c r="D282" s="156"/>
      <c r="G282" s="156"/>
    </row>
    <row r="283" spans="1:8" x14ac:dyDescent="0.4">
      <c r="D283" s="156"/>
      <c r="G283" s="156"/>
    </row>
    <row r="285" spans="1:8" x14ac:dyDescent="0.4">
      <c r="A285" s="297">
        <v>49</v>
      </c>
      <c r="B285" s="304" t="s">
        <v>395</v>
      </c>
      <c r="C285" s="297" t="s">
        <v>555</v>
      </c>
      <c r="D285" s="297"/>
      <c r="E285" s="297"/>
      <c r="F285" s="297"/>
      <c r="G285" s="297"/>
    </row>
    <row r="286" spans="1:8" x14ac:dyDescent="0.4">
      <c r="A286" s="297"/>
      <c r="B286" s="297"/>
      <c r="C286" s="297" t="s">
        <v>556</v>
      </c>
      <c r="D286" s="297"/>
      <c r="E286" s="297"/>
      <c r="F286" s="297"/>
      <c r="G286" s="304" t="s">
        <v>558</v>
      </c>
    </row>
    <row r="287" spans="1:8" x14ac:dyDescent="0.4">
      <c r="A287" s="297"/>
      <c r="B287" s="297"/>
      <c r="C287" s="301" t="s">
        <v>3</v>
      </c>
      <c r="D287" s="301"/>
      <c r="E287" s="301"/>
      <c r="F287" s="301" t="s">
        <v>4</v>
      </c>
      <c r="G287" s="301"/>
    </row>
    <row r="288" spans="1:8" x14ac:dyDescent="0.4">
      <c r="A288" s="297"/>
      <c r="B288" s="297"/>
      <c r="C288" s="301" t="s">
        <v>326</v>
      </c>
      <c r="D288" s="302">
        <v>5000</v>
      </c>
      <c r="E288" s="301"/>
      <c r="F288" s="301" t="s">
        <v>65</v>
      </c>
      <c r="G288" s="302">
        <v>5000</v>
      </c>
    </row>
    <row r="289" spans="1:9" x14ac:dyDescent="0.4">
      <c r="A289" s="297"/>
      <c r="B289" s="297"/>
      <c r="C289" s="297"/>
      <c r="D289" s="297"/>
      <c r="E289" s="297"/>
      <c r="F289" s="297"/>
      <c r="G289" s="297"/>
    </row>
    <row r="290" spans="1:9" x14ac:dyDescent="0.4">
      <c r="A290" s="297">
        <v>58</v>
      </c>
      <c r="B290" s="305" t="s">
        <v>397</v>
      </c>
      <c r="C290" s="297" t="s">
        <v>719</v>
      </c>
      <c r="D290" s="297"/>
      <c r="E290" s="297"/>
      <c r="F290" s="297"/>
      <c r="G290" s="297"/>
    </row>
    <row r="291" spans="1:9" x14ac:dyDescent="0.4">
      <c r="A291" s="297"/>
      <c r="B291" s="297"/>
      <c r="C291" s="297" t="s">
        <v>557</v>
      </c>
      <c r="D291" s="297"/>
      <c r="E291" s="297"/>
      <c r="F291" s="297"/>
      <c r="G291" s="297"/>
      <c r="I291" t="s">
        <v>745</v>
      </c>
    </row>
    <row r="292" spans="1:9" x14ac:dyDescent="0.4">
      <c r="A292" s="297"/>
      <c r="B292" s="297"/>
      <c r="C292" s="301" t="s">
        <v>3</v>
      </c>
      <c r="D292" s="301"/>
      <c r="E292" s="301"/>
      <c r="F292" s="301" t="s">
        <v>4</v>
      </c>
      <c r="G292" s="301"/>
      <c r="I292" t="s">
        <v>742</v>
      </c>
    </row>
    <row r="293" spans="1:9" x14ac:dyDescent="0.4">
      <c r="A293" s="297"/>
      <c r="B293" s="297"/>
      <c r="C293" s="301" t="s">
        <v>558</v>
      </c>
      <c r="D293" s="302">
        <v>1000</v>
      </c>
      <c r="E293" s="301"/>
      <c r="F293" s="301" t="s">
        <v>326</v>
      </c>
      <c r="G293" s="302">
        <v>1000</v>
      </c>
      <c r="I293" t="s">
        <v>743</v>
      </c>
    </row>
    <row r="294" spans="1:9" x14ac:dyDescent="0.4">
      <c r="A294" s="297"/>
      <c r="B294" s="297"/>
      <c r="C294" s="297"/>
      <c r="D294" s="299"/>
      <c r="E294" s="297"/>
      <c r="F294" s="297"/>
      <c r="G294" s="299"/>
    </row>
    <row r="295" spans="1:9" x14ac:dyDescent="0.4">
      <c r="A295">
        <v>67</v>
      </c>
      <c r="B295" s="159" t="s">
        <v>395</v>
      </c>
      <c r="C295" t="s">
        <v>559</v>
      </c>
    </row>
    <row r="296" spans="1:9" x14ac:dyDescent="0.4">
      <c r="C296" t="s">
        <v>560</v>
      </c>
    </row>
    <row r="297" spans="1:9" x14ac:dyDescent="0.4">
      <c r="C297" s="149" t="s">
        <v>3</v>
      </c>
      <c r="D297" s="149"/>
      <c r="E297" s="149"/>
      <c r="F297" s="149" t="s">
        <v>4</v>
      </c>
      <c r="G297" s="149"/>
      <c r="I297" t="s">
        <v>744</v>
      </c>
    </row>
    <row r="298" spans="1:9" x14ac:dyDescent="0.4">
      <c r="C298" s="149" t="s">
        <v>15</v>
      </c>
      <c r="D298" s="149">
        <v>700</v>
      </c>
      <c r="E298" s="149"/>
      <c r="F298" s="149" t="s">
        <v>558</v>
      </c>
      <c r="G298" s="149">
        <v>700</v>
      </c>
    </row>
    <row r="299" spans="1:9" x14ac:dyDescent="0.4">
      <c r="C299" t="s">
        <v>561</v>
      </c>
    </row>
    <row r="300" spans="1:9" x14ac:dyDescent="0.4">
      <c r="D300" s="156"/>
      <c r="G300" s="156"/>
    </row>
    <row r="301" spans="1:9" x14ac:dyDescent="0.4">
      <c r="A301">
        <v>50</v>
      </c>
      <c r="B301" s="159" t="s">
        <v>395</v>
      </c>
      <c r="C301" t="s">
        <v>707</v>
      </c>
      <c r="D301" s="156"/>
      <c r="G301" s="156"/>
    </row>
    <row r="302" spans="1:9" x14ac:dyDescent="0.4">
      <c r="C302" t="s">
        <v>708</v>
      </c>
      <c r="D302" s="156"/>
      <c r="G302" s="156"/>
    </row>
    <row r="303" spans="1:9" x14ac:dyDescent="0.4">
      <c r="C303" t="s">
        <v>709</v>
      </c>
      <c r="D303" s="156"/>
      <c r="G303" s="309" t="s">
        <v>706</v>
      </c>
    </row>
    <row r="304" spans="1:9" x14ac:dyDescent="0.4">
      <c r="C304" s="149" t="s">
        <v>3</v>
      </c>
      <c r="D304" s="165"/>
      <c r="E304" s="149"/>
      <c r="F304" s="149" t="s">
        <v>4</v>
      </c>
      <c r="G304" s="165"/>
    </row>
    <row r="305" spans="1:27" x14ac:dyDescent="0.4">
      <c r="C305" s="149" t="s">
        <v>706</v>
      </c>
      <c r="D305" s="165">
        <v>10000</v>
      </c>
      <c r="E305" s="149"/>
      <c r="F305" s="149" t="s">
        <v>65</v>
      </c>
      <c r="G305" s="165">
        <v>10000</v>
      </c>
      <c r="K305" s="154" t="s">
        <v>760</v>
      </c>
      <c r="P305" s="155" t="s">
        <v>759</v>
      </c>
    </row>
    <row r="306" spans="1:27" x14ac:dyDescent="0.4">
      <c r="D306" s="156"/>
      <c r="G306" s="156"/>
    </row>
    <row r="307" spans="1:27" x14ac:dyDescent="0.4">
      <c r="A307" s="297">
        <v>51</v>
      </c>
      <c r="B307" s="312" t="s">
        <v>397</v>
      </c>
      <c r="C307" s="297" t="s">
        <v>748</v>
      </c>
      <c r="D307" s="299"/>
      <c r="E307" s="297"/>
      <c r="F307" s="297"/>
      <c r="G307" s="300" t="s">
        <v>753</v>
      </c>
      <c r="H307" t="s">
        <v>73</v>
      </c>
      <c r="L307" s="297">
        <v>51</v>
      </c>
      <c r="M307" s="312" t="s">
        <v>397</v>
      </c>
      <c r="N307" s="297" t="s">
        <v>748</v>
      </c>
      <c r="O307" s="299"/>
      <c r="P307" s="297"/>
      <c r="Q307" s="297"/>
      <c r="R307" s="300" t="s">
        <v>753</v>
      </c>
      <c r="S307" t="s">
        <v>73</v>
      </c>
      <c r="T307" s="248">
        <v>30</v>
      </c>
      <c r="U307" s="248" t="s">
        <v>397</v>
      </c>
      <c r="V307" s="248" t="s">
        <v>465</v>
      </c>
      <c r="W307" s="248"/>
      <c r="X307" s="248"/>
      <c r="Y307" s="248"/>
      <c r="Z307" s="248"/>
    </row>
    <row r="308" spans="1:27" x14ac:dyDescent="0.4">
      <c r="A308" s="297"/>
      <c r="B308" s="297"/>
      <c r="C308" s="297" t="s">
        <v>814</v>
      </c>
      <c r="D308" s="299"/>
      <c r="E308" s="297"/>
      <c r="F308" s="297"/>
      <c r="G308" s="299"/>
      <c r="L308" s="297"/>
      <c r="M308" s="297" t="s">
        <v>813</v>
      </c>
      <c r="N308" s="297" t="s">
        <v>814</v>
      </c>
      <c r="O308" s="299"/>
      <c r="P308" s="297"/>
      <c r="Q308" s="297"/>
      <c r="R308" s="299"/>
      <c r="T308" s="248"/>
      <c r="U308" s="248"/>
      <c r="V308" s="248" t="s">
        <v>740</v>
      </c>
      <c r="W308" s="248"/>
      <c r="X308" s="248"/>
      <c r="Y308" s="248"/>
      <c r="Z308" s="261" t="s">
        <v>34</v>
      </c>
      <c r="AA308" t="s">
        <v>73</v>
      </c>
    </row>
    <row r="309" spans="1:27" x14ac:dyDescent="0.4">
      <c r="A309" s="297"/>
      <c r="B309" s="297"/>
      <c r="C309" s="301" t="s">
        <v>3</v>
      </c>
      <c r="D309" s="302"/>
      <c r="E309" s="301"/>
      <c r="F309" s="301" t="s">
        <v>4</v>
      </c>
      <c r="G309" s="302"/>
      <c r="L309" s="297"/>
      <c r="M309" s="297"/>
      <c r="N309" s="301" t="s">
        <v>3</v>
      </c>
      <c r="O309" s="302"/>
      <c r="P309" s="301"/>
      <c r="Q309" s="301" t="s">
        <v>4</v>
      </c>
      <c r="R309" s="302"/>
      <c r="T309" s="248"/>
      <c r="U309" s="248"/>
      <c r="V309" s="388" t="s">
        <v>3</v>
      </c>
      <c r="W309" s="388"/>
      <c r="X309" s="388"/>
      <c r="Y309" s="388" t="s">
        <v>4</v>
      </c>
      <c r="Z309" s="388"/>
    </row>
    <row r="310" spans="1:27" x14ac:dyDescent="0.4">
      <c r="A310" s="297"/>
      <c r="B310" s="297"/>
      <c r="C310" s="301" t="s">
        <v>32</v>
      </c>
      <c r="D310" s="302">
        <v>156000</v>
      </c>
      <c r="E310" s="301"/>
      <c r="F310" s="301" t="s">
        <v>749</v>
      </c>
      <c r="G310" s="302">
        <v>156000</v>
      </c>
      <c r="L310" s="297"/>
      <c r="M310" s="297"/>
      <c r="N310" s="301" t="s">
        <v>32</v>
      </c>
      <c r="O310" s="302">
        <v>156000</v>
      </c>
      <c r="P310" s="301"/>
      <c r="Q310" s="301" t="s">
        <v>749</v>
      </c>
      <c r="R310" s="302">
        <v>156000</v>
      </c>
      <c r="T310" s="248"/>
      <c r="U310" s="248"/>
      <c r="V310" s="388" t="s">
        <v>32</v>
      </c>
      <c r="W310" s="389">
        <v>1000</v>
      </c>
      <c r="X310" s="388"/>
      <c r="Y310" s="388" t="s">
        <v>34</v>
      </c>
      <c r="Z310" s="389">
        <v>1000</v>
      </c>
    </row>
    <row r="311" spans="1:27" x14ac:dyDescent="0.4">
      <c r="A311" s="297"/>
      <c r="B311" s="297"/>
      <c r="C311" s="297"/>
      <c r="D311" s="299"/>
      <c r="E311" s="297"/>
      <c r="F311" s="297"/>
      <c r="G311" s="299"/>
      <c r="L311" s="297"/>
      <c r="M311" s="297"/>
      <c r="N311" s="297"/>
      <c r="O311" s="299"/>
      <c r="P311" s="297"/>
      <c r="Q311" s="297"/>
      <c r="R311" s="299"/>
      <c r="T311" s="248"/>
      <c r="U311" s="248"/>
      <c r="V311" s="248"/>
      <c r="W311" s="248"/>
      <c r="X311" s="248"/>
      <c r="Y311" s="248"/>
      <c r="Z311" s="248"/>
    </row>
    <row r="312" spans="1:27" x14ac:dyDescent="0.4">
      <c r="A312" s="297"/>
      <c r="B312" s="297"/>
      <c r="C312" s="297"/>
      <c r="D312" s="299"/>
      <c r="E312" s="297"/>
      <c r="F312" s="297"/>
      <c r="G312" s="299"/>
      <c r="L312" s="297"/>
      <c r="M312" s="297"/>
      <c r="N312" s="297"/>
      <c r="O312" s="299"/>
      <c r="P312" s="297"/>
      <c r="Q312" s="297"/>
      <c r="R312" s="299"/>
      <c r="T312" s="248">
        <v>28</v>
      </c>
      <c r="U312" s="248" t="s">
        <v>397</v>
      </c>
      <c r="V312" s="248" t="s">
        <v>488</v>
      </c>
      <c r="W312" s="248"/>
      <c r="X312" s="248"/>
      <c r="Y312" s="248"/>
      <c r="Z312" s="248"/>
    </row>
    <row r="313" spans="1:27" x14ac:dyDescent="0.4">
      <c r="A313" s="297"/>
      <c r="B313" s="303" t="s">
        <v>750</v>
      </c>
      <c r="C313" s="297"/>
      <c r="D313" s="299"/>
      <c r="E313" s="297"/>
      <c r="F313" s="297"/>
      <c r="G313" s="299"/>
      <c r="L313" s="297"/>
      <c r="M313" s="303" t="s">
        <v>750</v>
      </c>
      <c r="N313" s="297"/>
      <c r="O313" s="299"/>
      <c r="P313" s="297"/>
      <c r="Q313" s="297"/>
      <c r="R313" s="299"/>
      <c r="T313" s="248"/>
      <c r="U313" s="248"/>
      <c r="V313" s="248" t="s">
        <v>490</v>
      </c>
      <c r="W313" s="248"/>
      <c r="X313" s="248"/>
      <c r="Y313" s="248"/>
      <c r="Z313" s="248"/>
      <c r="AA313" s="154"/>
    </row>
    <row r="314" spans="1:27" x14ac:dyDescent="0.4">
      <c r="A314" s="297">
        <v>57</v>
      </c>
      <c r="B314" s="304" t="s">
        <v>395</v>
      </c>
      <c r="C314" s="297" t="s">
        <v>751</v>
      </c>
      <c r="D314" s="299"/>
      <c r="E314" s="297"/>
      <c r="F314" s="297"/>
      <c r="G314" s="299"/>
      <c r="L314" s="297">
        <v>57</v>
      </c>
      <c r="M314" s="304" t="s">
        <v>395</v>
      </c>
      <c r="N314" s="297" t="s">
        <v>751</v>
      </c>
      <c r="O314" s="299"/>
      <c r="P314" s="297" t="s">
        <v>816</v>
      </c>
      <c r="Q314" s="297"/>
      <c r="R314" s="299"/>
      <c r="T314" s="248"/>
      <c r="U314" s="248"/>
      <c r="V314" s="388" t="s">
        <v>3</v>
      </c>
      <c r="W314" s="388"/>
      <c r="X314" s="388"/>
      <c r="Y314" s="388" t="s">
        <v>4</v>
      </c>
      <c r="Z314" s="388"/>
      <c r="AA314" s="154"/>
    </row>
    <row r="315" spans="1:27" x14ac:dyDescent="0.4">
      <c r="A315" s="297"/>
      <c r="B315" s="298"/>
      <c r="C315" s="297" t="s">
        <v>752</v>
      </c>
      <c r="D315" s="299"/>
      <c r="E315" s="297"/>
      <c r="F315" s="297"/>
      <c r="G315" s="299"/>
      <c r="L315" s="297"/>
      <c r="M315" s="298" t="s">
        <v>351</v>
      </c>
      <c r="N315" s="297" t="s">
        <v>752</v>
      </c>
      <c r="O315" s="299"/>
      <c r="P315" s="297"/>
      <c r="Q315" s="297"/>
      <c r="R315" s="299"/>
      <c r="T315" s="248"/>
      <c r="U315" s="248"/>
      <c r="V315" s="388" t="s">
        <v>34</v>
      </c>
      <c r="W315" s="389">
        <v>1000</v>
      </c>
      <c r="X315" s="388"/>
      <c r="Y315" s="388" t="s">
        <v>100</v>
      </c>
      <c r="Z315" s="389">
        <v>1000</v>
      </c>
      <c r="AA315" s="284"/>
    </row>
    <row r="316" spans="1:27" x14ac:dyDescent="0.4">
      <c r="A316" s="297"/>
      <c r="B316" s="297"/>
      <c r="C316" s="301" t="s">
        <v>3</v>
      </c>
      <c r="D316" s="302"/>
      <c r="E316" s="301"/>
      <c r="F316" s="301" t="s">
        <v>4</v>
      </c>
      <c r="G316" s="302"/>
      <c r="L316" s="297"/>
      <c r="M316" s="297"/>
      <c r="N316" s="301" t="s">
        <v>3</v>
      </c>
      <c r="O316" s="302"/>
      <c r="P316" s="301"/>
      <c r="Q316" s="301" t="s">
        <v>4</v>
      </c>
      <c r="R316" s="302"/>
      <c r="T316" s="248"/>
      <c r="U316" s="248"/>
      <c r="V316" s="248"/>
      <c r="W316" s="390"/>
      <c r="X316" s="248"/>
      <c r="Y316" s="248"/>
      <c r="Z316" s="390"/>
    </row>
    <row r="317" spans="1:27" x14ac:dyDescent="0.4">
      <c r="A317" s="297"/>
      <c r="B317" s="297"/>
      <c r="C317" s="301" t="s">
        <v>749</v>
      </c>
      <c r="D317" s="302">
        <v>117000</v>
      </c>
      <c r="E317" s="301"/>
      <c r="F317" s="301" t="s">
        <v>753</v>
      </c>
      <c r="G317" s="302">
        <v>117000</v>
      </c>
      <c r="L317" s="297"/>
      <c r="M317" s="297"/>
      <c r="N317" s="301" t="s">
        <v>749</v>
      </c>
      <c r="O317" s="302">
        <v>117000</v>
      </c>
      <c r="P317" s="301"/>
      <c r="Q317" s="301" t="s">
        <v>753</v>
      </c>
      <c r="R317" s="302">
        <v>117000</v>
      </c>
      <c r="T317" s="248">
        <v>29</v>
      </c>
      <c r="U317" s="248" t="s">
        <v>397</v>
      </c>
      <c r="V317" s="248" t="s">
        <v>467</v>
      </c>
      <c r="W317" s="390"/>
      <c r="X317" s="248"/>
      <c r="Y317" s="248"/>
      <c r="Z317" s="390"/>
    </row>
    <row r="318" spans="1:27" x14ac:dyDescent="0.4">
      <c r="A318" s="297"/>
      <c r="B318" s="297"/>
      <c r="C318" s="297" t="s">
        <v>754</v>
      </c>
      <c r="D318" s="299"/>
      <c r="E318" s="297"/>
      <c r="F318" s="297"/>
      <c r="G318" s="299"/>
      <c r="L318" s="297"/>
      <c r="M318" s="297"/>
      <c r="N318" s="297" t="s">
        <v>754</v>
      </c>
      <c r="O318" s="299"/>
      <c r="P318" s="297"/>
      <c r="Q318" s="297"/>
      <c r="R318" s="299"/>
      <c r="T318" s="248"/>
      <c r="U318" s="248"/>
      <c r="V318" s="248" t="s">
        <v>491</v>
      </c>
      <c r="W318" s="390"/>
      <c r="X318" s="248"/>
      <c r="Y318" s="248"/>
      <c r="Z318" s="390"/>
    </row>
    <row r="319" spans="1:27" x14ac:dyDescent="0.4">
      <c r="A319" s="297"/>
      <c r="B319" s="297"/>
      <c r="C319" s="297"/>
      <c r="D319" s="299"/>
      <c r="E319" s="297"/>
      <c r="F319" s="297"/>
      <c r="G319" s="299"/>
      <c r="L319" s="297"/>
      <c r="M319" s="297"/>
      <c r="N319" s="297"/>
      <c r="O319" s="299"/>
      <c r="P319" s="297"/>
      <c r="Q319" s="297"/>
      <c r="R319" s="299"/>
      <c r="T319" s="248"/>
      <c r="U319" s="248"/>
      <c r="V319" s="388" t="s">
        <v>3</v>
      </c>
      <c r="W319" s="389"/>
      <c r="X319" s="388"/>
      <c r="Y319" s="388" t="s">
        <v>4</v>
      </c>
      <c r="Z319" s="389"/>
    </row>
    <row r="320" spans="1:27" x14ac:dyDescent="0.4">
      <c r="A320" s="297"/>
      <c r="B320" s="304" t="s">
        <v>352</v>
      </c>
      <c r="C320" s="297"/>
      <c r="D320" s="299"/>
      <c r="E320" s="297"/>
      <c r="F320" s="297"/>
      <c r="G320" s="299"/>
      <c r="L320" s="297"/>
      <c r="M320" s="304"/>
      <c r="N320" s="297"/>
      <c r="O320" s="299"/>
      <c r="P320" s="297"/>
      <c r="Q320" s="297"/>
      <c r="R320" s="299"/>
      <c r="T320" s="248"/>
      <c r="U320" s="248"/>
      <c r="V320" s="388" t="s">
        <v>99</v>
      </c>
      <c r="W320" s="389">
        <v>3300</v>
      </c>
      <c r="X320" s="388"/>
      <c r="Y320" s="388" t="s">
        <v>100</v>
      </c>
      <c r="Z320" s="389">
        <v>3300</v>
      </c>
    </row>
    <row r="321" spans="1:27" x14ac:dyDescent="0.4">
      <c r="A321" s="297">
        <v>62</v>
      </c>
      <c r="B321" s="305" t="s">
        <v>397</v>
      </c>
      <c r="C321" s="297" t="s">
        <v>755</v>
      </c>
      <c r="D321" s="299"/>
      <c r="E321" s="297"/>
      <c r="F321" s="297"/>
      <c r="G321" s="299"/>
      <c r="L321" s="297">
        <v>62</v>
      </c>
      <c r="M321" s="305" t="s">
        <v>397</v>
      </c>
      <c r="N321" s="297" t="s">
        <v>755</v>
      </c>
      <c r="O321" s="299"/>
      <c r="P321" s="297"/>
      <c r="Q321" s="297"/>
      <c r="R321" s="299"/>
      <c r="T321" s="248"/>
      <c r="U321" s="248"/>
      <c r="V321" s="248"/>
      <c r="W321" s="390"/>
      <c r="X321" s="248"/>
      <c r="Y321" s="248"/>
      <c r="Z321" s="390"/>
    </row>
    <row r="322" spans="1:27" x14ac:dyDescent="0.4">
      <c r="A322" s="297"/>
      <c r="B322" s="304"/>
      <c r="C322" s="297" t="s">
        <v>756</v>
      </c>
      <c r="D322" s="299"/>
      <c r="E322" s="297"/>
      <c r="F322" s="297"/>
      <c r="G322" s="299"/>
      <c r="L322" s="297"/>
      <c r="M322" s="304" t="s">
        <v>352</v>
      </c>
      <c r="N322" s="297" t="s">
        <v>756</v>
      </c>
      <c r="O322" s="299"/>
      <c r="P322" s="297"/>
      <c r="Q322" s="297"/>
      <c r="R322" s="299"/>
      <c r="T322" s="248">
        <v>31</v>
      </c>
      <c r="U322" s="248" t="s">
        <v>397</v>
      </c>
      <c r="V322" s="248" t="s">
        <v>466</v>
      </c>
      <c r="W322" s="248"/>
      <c r="X322" s="248"/>
      <c r="Y322" s="248"/>
      <c r="Z322" s="248"/>
    </row>
    <row r="323" spans="1:27" x14ac:dyDescent="0.4">
      <c r="A323" s="297"/>
      <c r="B323" s="297"/>
      <c r="C323" s="301" t="s">
        <v>3</v>
      </c>
      <c r="D323" s="302"/>
      <c r="E323" s="301"/>
      <c r="F323" s="301" t="s">
        <v>4</v>
      </c>
      <c r="G323" s="302"/>
      <c r="L323" s="297"/>
      <c r="M323" s="297"/>
      <c r="N323" s="301" t="s">
        <v>3</v>
      </c>
      <c r="O323" s="302"/>
      <c r="P323" s="301"/>
      <c r="Q323" s="301" t="s">
        <v>4</v>
      </c>
      <c r="R323" s="302"/>
      <c r="T323" s="248"/>
      <c r="U323" s="248"/>
      <c r="V323" s="248" t="s">
        <v>475</v>
      </c>
      <c r="W323" s="248"/>
      <c r="X323" s="248"/>
      <c r="Y323" s="248"/>
      <c r="Z323" s="248"/>
    </row>
    <row r="324" spans="1:27" x14ac:dyDescent="0.4">
      <c r="A324" s="297"/>
      <c r="B324" s="297"/>
      <c r="C324" s="301" t="s">
        <v>753</v>
      </c>
      <c r="D324" s="302">
        <v>117000</v>
      </c>
      <c r="E324" s="301"/>
      <c r="F324" s="301" t="s">
        <v>749</v>
      </c>
      <c r="G324" s="302">
        <v>117000</v>
      </c>
      <c r="L324" s="297"/>
      <c r="M324" s="297"/>
      <c r="N324" s="301" t="s">
        <v>753</v>
      </c>
      <c r="O324" s="302">
        <v>117000</v>
      </c>
      <c r="P324" s="301"/>
      <c r="Q324" s="301" t="s">
        <v>749</v>
      </c>
      <c r="R324" s="302">
        <v>117000</v>
      </c>
      <c r="T324" s="248"/>
      <c r="U324" s="248"/>
      <c r="V324" s="388" t="s">
        <v>3</v>
      </c>
      <c r="W324" s="388"/>
      <c r="X324" s="388"/>
      <c r="Y324" s="388" t="s">
        <v>4</v>
      </c>
      <c r="Z324" s="388"/>
    </row>
    <row r="325" spans="1:27" x14ac:dyDescent="0.4">
      <c r="D325" s="156"/>
      <c r="G325" s="156"/>
      <c r="T325" s="248"/>
      <c r="U325" s="248"/>
      <c r="V325" s="388" t="s">
        <v>65</v>
      </c>
      <c r="W325" s="389">
        <v>3300</v>
      </c>
      <c r="X325" s="388"/>
      <c r="Y325" s="388" t="s">
        <v>99</v>
      </c>
      <c r="Z325" s="389">
        <v>3300</v>
      </c>
    </row>
    <row r="326" spans="1:27" x14ac:dyDescent="0.4">
      <c r="D326" s="156"/>
      <c r="G326" s="156"/>
      <c r="L326" s="297">
        <v>50</v>
      </c>
      <c r="M326" s="304" t="s">
        <v>395</v>
      </c>
      <c r="N326" s="297" t="s">
        <v>707</v>
      </c>
      <c r="O326" s="299"/>
      <c r="P326" s="297"/>
      <c r="Q326" s="297"/>
      <c r="R326" s="299"/>
    </row>
    <row r="327" spans="1:27" x14ac:dyDescent="0.4">
      <c r="A327">
        <v>59</v>
      </c>
      <c r="B327" s="308" t="s">
        <v>397</v>
      </c>
      <c r="C327" t="s">
        <v>710</v>
      </c>
      <c r="D327" s="156"/>
      <c r="G327" s="156"/>
      <c r="L327" s="297"/>
      <c r="M327" s="297" t="s">
        <v>813</v>
      </c>
      <c r="N327" s="297" t="s">
        <v>708</v>
      </c>
      <c r="O327" s="299"/>
      <c r="P327" s="297"/>
      <c r="Q327" s="297"/>
      <c r="R327" s="299"/>
      <c r="U327" s="159"/>
    </row>
    <row r="328" spans="1:27" x14ac:dyDescent="0.4">
      <c r="C328" t="s">
        <v>712</v>
      </c>
      <c r="D328" s="156"/>
      <c r="G328" s="156"/>
      <c r="L328" s="297"/>
      <c r="M328" s="297"/>
      <c r="N328" s="297" t="s">
        <v>709</v>
      </c>
      <c r="O328" s="299"/>
      <c r="P328" s="297"/>
      <c r="Q328" s="297"/>
      <c r="R328" s="300" t="s">
        <v>706</v>
      </c>
      <c r="Z328" s="159"/>
    </row>
    <row r="329" spans="1:27" x14ac:dyDescent="0.4">
      <c r="C329" t="s">
        <v>711</v>
      </c>
      <c r="D329" s="156"/>
      <c r="G329" s="309" t="s">
        <v>695</v>
      </c>
      <c r="H329" t="s">
        <v>126</v>
      </c>
      <c r="L329" s="297"/>
      <c r="M329" s="297"/>
      <c r="N329" s="301" t="s">
        <v>3</v>
      </c>
      <c r="O329" s="302"/>
      <c r="P329" s="301"/>
      <c r="Q329" s="301" t="s">
        <v>4</v>
      </c>
      <c r="R329" s="302"/>
    </row>
    <row r="330" spans="1:27" x14ac:dyDescent="0.4">
      <c r="C330" s="149" t="s">
        <v>3</v>
      </c>
      <c r="D330" s="165"/>
      <c r="E330" s="149"/>
      <c r="F330" s="149" t="s">
        <v>4</v>
      </c>
      <c r="G330" s="165"/>
      <c r="L330" s="297"/>
      <c r="M330" s="297"/>
      <c r="N330" s="301" t="s">
        <v>706</v>
      </c>
      <c r="O330" s="302">
        <v>10000</v>
      </c>
      <c r="P330" s="301"/>
      <c r="Q330" s="301" t="s">
        <v>65</v>
      </c>
      <c r="R330" s="302">
        <v>10000</v>
      </c>
      <c r="W330" s="156"/>
      <c r="Z330" s="156"/>
    </row>
    <row r="331" spans="1:27" x14ac:dyDescent="0.4">
      <c r="C331" s="149" t="s">
        <v>695</v>
      </c>
      <c r="D331" s="165">
        <v>1000</v>
      </c>
      <c r="E331" s="149"/>
      <c r="F331" s="149" t="s">
        <v>12</v>
      </c>
      <c r="G331" s="165">
        <v>1000</v>
      </c>
      <c r="L331" s="297"/>
      <c r="M331" s="297"/>
      <c r="N331" s="297"/>
      <c r="O331" s="297"/>
      <c r="P331" s="297"/>
      <c r="Q331" s="297"/>
      <c r="R331" s="297"/>
    </row>
    <row r="332" spans="1:27" x14ac:dyDescent="0.4">
      <c r="D332" s="156"/>
      <c r="G332" s="156" t="s">
        <v>12</v>
      </c>
      <c r="H332" t="s">
        <v>66</v>
      </c>
      <c r="L332" s="297">
        <v>59</v>
      </c>
      <c r="M332" s="387" t="s">
        <v>397</v>
      </c>
      <c r="N332" s="297" t="s">
        <v>710</v>
      </c>
      <c r="O332" s="299"/>
      <c r="P332" s="297" t="s">
        <v>817</v>
      </c>
      <c r="Q332" s="297"/>
      <c r="R332" s="299"/>
    </row>
    <row r="333" spans="1:27" x14ac:dyDescent="0.4">
      <c r="A333">
        <v>64</v>
      </c>
      <c r="B333" s="159" t="s">
        <v>395</v>
      </c>
      <c r="C333" t="s">
        <v>720</v>
      </c>
      <c r="D333" s="156"/>
      <c r="G333" s="156"/>
      <c r="L333" s="297"/>
      <c r="M333" s="297" t="s">
        <v>351</v>
      </c>
      <c r="N333" s="297" t="s">
        <v>712</v>
      </c>
      <c r="O333" s="299"/>
      <c r="P333" s="297"/>
      <c r="Q333" s="297"/>
      <c r="R333" s="299"/>
    </row>
    <row r="334" spans="1:27" x14ac:dyDescent="0.4">
      <c r="C334" t="s">
        <v>713</v>
      </c>
      <c r="D334" s="156"/>
      <c r="G334" s="156"/>
      <c r="L334" s="297"/>
      <c r="M334" s="297"/>
      <c r="N334" s="297" t="s">
        <v>711</v>
      </c>
      <c r="O334" s="299"/>
      <c r="P334" s="297"/>
      <c r="Q334" s="297"/>
      <c r="R334" s="300" t="s">
        <v>695</v>
      </c>
      <c r="S334" t="s">
        <v>126</v>
      </c>
      <c r="T334" s="248">
        <v>43</v>
      </c>
      <c r="U334" s="396" t="s">
        <v>397</v>
      </c>
      <c r="V334" s="248" t="s">
        <v>494</v>
      </c>
      <c r="W334" s="248"/>
      <c r="X334" s="248"/>
      <c r="Y334" s="248"/>
      <c r="Z334" s="261" t="s">
        <v>489</v>
      </c>
      <c r="AA334" t="s">
        <v>126</v>
      </c>
    </row>
    <row r="335" spans="1:27" x14ac:dyDescent="0.4">
      <c r="C335" s="149" t="s">
        <v>3</v>
      </c>
      <c r="D335" s="165"/>
      <c r="E335" s="149"/>
      <c r="F335" s="149" t="s">
        <v>4</v>
      </c>
      <c r="G335" s="165"/>
      <c r="L335" s="297"/>
      <c r="M335" s="297"/>
      <c r="N335" s="301" t="s">
        <v>3</v>
      </c>
      <c r="O335" s="302"/>
      <c r="P335" s="301"/>
      <c r="Q335" s="301" t="s">
        <v>4</v>
      </c>
      <c r="R335" s="302"/>
      <c r="T335" s="248"/>
      <c r="U335" s="248"/>
      <c r="V335" s="248" t="s">
        <v>499</v>
      </c>
      <c r="W335" s="248"/>
      <c r="X335" s="248"/>
      <c r="Y335" s="248"/>
      <c r="Z335" s="248"/>
    </row>
    <row r="336" spans="1:27" x14ac:dyDescent="0.4">
      <c r="C336" s="149" t="s">
        <v>12</v>
      </c>
      <c r="D336" s="165">
        <v>1000</v>
      </c>
      <c r="E336" s="149"/>
      <c r="F336" s="149" t="s">
        <v>695</v>
      </c>
      <c r="G336" s="165">
        <v>1000</v>
      </c>
      <c r="L336" s="297"/>
      <c r="M336" s="297"/>
      <c r="N336" s="301" t="s">
        <v>695</v>
      </c>
      <c r="O336" s="302">
        <v>1000</v>
      </c>
      <c r="P336" s="301"/>
      <c r="Q336" s="301" t="s">
        <v>12</v>
      </c>
      <c r="R336" s="302">
        <v>1000</v>
      </c>
      <c r="T336" s="248"/>
      <c r="U336" s="248"/>
      <c r="V336" s="388" t="s">
        <v>3</v>
      </c>
      <c r="W336" s="388"/>
      <c r="X336" s="388"/>
      <c r="Y336" s="388" t="s">
        <v>4</v>
      </c>
      <c r="Z336" s="388"/>
      <c r="AA336" t="s">
        <v>498</v>
      </c>
    </row>
    <row r="337" spans="1:27" x14ac:dyDescent="0.4">
      <c r="D337" s="156"/>
      <c r="G337" s="156"/>
      <c r="L337" s="297"/>
      <c r="M337" s="297"/>
      <c r="N337" s="297"/>
      <c r="O337" s="299"/>
      <c r="P337" s="297"/>
      <c r="Q337" s="297"/>
      <c r="R337" s="299" t="s">
        <v>12</v>
      </c>
      <c r="S337" t="s">
        <v>66</v>
      </c>
      <c r="T337" s="248"/>
      <c r="U337" s="248"/>
      <c r="V337" s="388" t="s">
        <v>489</v>
      </c>
      <c r="W337" s="389">
        <v>10000</v>
      </c>
      <c r="X337" s="388"/>
      <c r="Y337" s="388" t="s">
        <v>29</v>
      </c>
      <c r="Z337" s="389">
        <v>10000</v>
      </c>
    </row>
    <row r="338" spans="1:27" x14ac:dyDescent="0.4">
      <c r="A338">
        <v>70</v>
      </c>
      <c r="B338" s="308" t="s">
        <v>397</v>
      </c>
      <c r="C338" t="s">
        <v>714</v>
      </c>
      <c r="D338" s="156"/>
      <c r="G338" s="156"/>
      <c r="L338" s="297">
        <v>64</v>
      </c>
      <c r="M338" s="304" t="s">
        <v>395</v>
      </c>
      <c r="N338" s="297" t="s">
        <v>720</v>
      </c>
      <c r="O338" s="299"/>
      <c r="P338" s="297"/>
      <c r="Q338" s="297"/>
      <c r="R338" s="299"/>
      <c r="T338" s="248"/>
      <c r="U338" s="248"/>
      <c r="V338" s="248"/>
      <c r="W338" s="248"/>
      <c r="X338" s="248"/>
      <c r="Y338" s="248"/>
      <c r="Z338" s="248"/>
    </row>
    <row r="339" spans="1:27" x14ac:dyDescent="0.4">
      <c r="C339" t="s">
        <v>715</v>
      </c>
      <c r="D339" s="156"/>
      <c r="G339" s="309" t="s">
        <v>706</v>
      </c>
      <c r="H339" t="s">
        <v>126</v>
      </c>
      <c r="L339" s="297"/>
      <c r="M339" s="297" t="s">
        <v>352</v>
      </c>
      <c r="N339" s="297" t="s">
        <v>713</v>
      </c>
      <c r="O339" s="299"/>
      <c r="P339" s="297"/>
      <c r="Q339" s="297"/>
      <c r="R339" s="299"/>
      <c r="T339" s="248">
        <v>43</v>
      </c>
      <c r="U339" s="396" t="s">
        <v>397</v>
      </c>
      <c r="V339" s="248" t="s">
        <v>741</v>
      </c>
      <c r="W339" s="248"/>
      <c r="X339" s="248"/>
      <c r="Y339" s="248"/>
      <c r="Z339" s="248"/>
    </row>
    <row r="340" spans="1:27" x14ac:dyDescent="0.4">
      <c r="C340" s="149" t="s">
        <v>3</v>
      </c>
      <c r="D340" s="165"/>
      <c r="E340" s="149"/>
      <c r="F340" s="149" t="s">
        <v>4</v>
      </c>
      <c r="G340" s="165"/>
      <c r="L340" s="297"/>
      <c r="M340" s="297"/>
      <c r="N340" s="301" t="s">
        <v>3</v>
      </c>
      <c r="O340" s="302"/>
      <c r="P340" s="301"/>
      <c r="Q340" s="301" t="s">
        <v>4</v>
      </c>
      <c r="R340" s="302"/>
      <c r="T340" s="248"/>
      <c r="U340" s="248"/>
      <c r="V340" s="248"/>
      <c r="W340" s="248"/>
      <c r="X340" s="248"/>
      <c r="Y340" s="248"/>
      <c r="Z340" s="248"/>
    </row>
    <row r="341" spans="1:27" x14ac:dyDescent="0.4">
      <c r="C341" s="149" t="s">
        <v>65</v>
      </c>
      <c r="D341" s="165">
        <v>2400</v>
      </c>
      <c r="E341" s="149"/>
      <c r="F341" s="149" t="s">
        <v>12</v>
      </c>
      <c r="G341" s="165">
        <v>2400</v>
      </c>
      <c r="L341" s="297"/>
      <c r="M341" s="297"/>
      <c r="N341" s="301" t="s">
        <v>12</v>
      </c>
      <c r="O341" s="302">
        <v>1000</v>
      </c>
      <c r="P341" s="301"/>
      <c r="Q341" s="301" t="s">
        <v>695</v>
      </c>
      <c r="R341" s="302">
        <v>1000</v>
      </c>
      <c r="T341" s="248"/>
      <c r="U341" s="248"/>
      <c r="V341" s="388" t="s">
        <v>3</v>
      </c>
      <c r="W341" s="388"/>
      <c r="X341" s="388"/>
      <c r="Y341" s="388" t="s">
        <v>4</v>
      </c>
      <c r="Z341" s="388"/>
    </row>
    <row r="342" spans="1:27" x14ac:dyDescent="0.4">
      <c r="D342" s="156"/>
      <c r="G342" s="156"/>
      <c r="L342" s="297"/>
      <c r="M342" s="297"/>
      <c r="N342" s="297"/>
      <c r="O342" s="299"/>
      <c r="P342" s="297"/>
      <c r="Q342" s="297"/>
      <c r="R342" s="299"/>
      <c r="T342" s="248"/>
      <c r="U342" s="248"/>
      <c r="V342" s="388" t="s">
        <v>325</v>
      </c>
      <c r="W342" s="389">
        <v>10000</v>
      </c>
      <c r="X342" s="388"/>
      <c r="Y342" s="388" t="s">
        <v>489</v>
      </c>
      <c r="Z342" s="389">
        <v>10000</v>
      </c>
    </row>
    <row r="343" spans="1:27" x14ac:dyDescent="0.4">
      <c r="A343">
        <v>69</v>
      </c>
      <c r="B343" s="308" t="s">
        <v>397</v>
      </c>
      <c r="C343" t="s">
        <v>716</v>
      </c>
      <c r="L343" s="297">
        <v>70</v>
      </c>
      <c r="M343" s="387" t="s">
        <v>397</v>
      </c>
      <c r="N343" s="297" t="s">
        <v>714</v>
      </c>
      <c r="O343" s="299"/>
      <c r="P343" s="297"/>
      <c r="Q343" s="297"/>
      <c r="R343" s="299"/>
      <c r="T343" s="248"/>
      <c r="U343" s="248"/>
      <c r="V343" s="248"/>
      <c r="W343" s="248"/>
      <c r="X343" s="248"/>
      <c r="Y343" s="248"/>
      <c r="Z343" s="248"/>
    </row>
    <row r="344" spans="1:27" x14ac:dyDescent="0.4">
      <c r="C344" s="149" t="s">
        <v>3</v>
      </c>
      <c r="D344" s="165"/>
      <c r="E344" s="149"/>
      <c r="F344" s="149" t="s">
        <v>4</v>
      </c>
      <c r="G344" s="165"/>
      <c r="L344" s="297"/>
      <c r="M344" s="297" t="s">
        <v>813</v>
      </c>
      <c r="N344" s="297" t="s">
        <v>715</v>
      </c>
      <c r="O344" s="299"/>
      <c r="P344" s="297"/>
      <c r="Q344" s="297"/>
      <c r="R344" s="300" t="s">
        <v>706</v>
      </c>
      <c r="S344" t="s">
        <v>126</v>
      </c>
    </row>
    <row r="345" spans="1:27" x14ac:dyDescent="0.4">
      <c r="C345" s="149" t="s">
        <v>65</v>
      </c>
      <c r="D345" s="165">
        <v>10000</v>
      </c>
      <c r="E345" s="149"/>
      <c r="F345" s="149" t="s">
        <v>706</v>
      </c>
      <c r="G345" s="165">
        <v>10000</v>
      </c>
      <c r="L345" s="297"/>
      <c r="M345" s="297"/>
      <c r="N345" s="301" t="s">
        <v>3</v>
      </c>
      <c r="O345" s="302"/>
      <c r="P345" s="301"/>
      <c r="Q345" s="301" t="s">
        <v>4</v>
      </c>
      <c r="R345" s="302"/>
    </row>
    <row r="346" spans="1:27" x14ac:dyDescent="0.4">
      <c r="D346" s="156"/>
      <c r="G346" s="156"/>
      <c r="L346" s="297"/>
      <c r="M346" s="297"/>
      <c r="N346" s="301" t="s">
        <v>65</v>
      </c>
      <c r="O346" s="302">
        <v>2400</v>
      </c>
      <c r="P346" s="301"/>
      <c r="Q346" s="301" t="s">
        <v>12</v>
      </c>
      <c r="R346" s="302">
        <v>2400</v>
      </c>
    </row>
    <row r="347" spans="1:27" x14ac:dyDescent="0.4">
      <c r="D347" s="156"/>
      <c r="G347" s="156"/>
      <c r="L347" s="297"/>
      <c r="M347" s="297"/>
      <c r="N347" s="297"/>
      <c r="O347" s="299"/>
      <c r="P347" s="297"/>
      <c r="Q347" s="297"/>
      <c r="R347" s="299"/>
    </row>
    <row r="348" spans="1:27" x14ac:dyDescent="0.4">
      <c r="A348" s="297">
        <v>53</v>
      </c>
      <c r="B348" s="304" t="s">
        <v>395</v>
      </c>
      <c r="C348" s="297" t="s">
        <v>690</v>
      </c>
      <c r="D348" s="299"/>
      <c r="E348" s="297"/>
      <c r="F348" s="297"/>
      <c r="G348" s="300" t="s">
        <v>511</v>
      </c>
      <c r="H348" t="s">
        <v>73</v>
      </c>
      <c r="I348" t="s">
        <v>718</v>
      </c>
      <c r="L348" s="297">
        <v>69</v>
      </c>
      <c r="M348" s="387" t="s">
        <v>397</v>
      </c>
      <c r="N348" s="297" t="s">
        <v>716</v>
      </c>
      <c r="O348" s="297"/>
      <c r="P348" s="297"/>
      <c r="Q348" s="297"/>
      <c r="R348" s="297"/>
    </row>
    <row r="349" spans="1:27" x14ac:dyDescent="0.4">
      <c r="A349" s="297"/>
      <c r="B349" s="297"/>
      <c r="C349" s="297" t="s">
        <v>692</v>
      </c>
      <c r="D349" s="299"/>
      <c r="E349" s="297"/>
      <c r="F349" s="297"/>
      <c r="G349" s="299"/>
      <c r="L349" s="297"/>
      <c r="M349" s="297" t="s">
        <v>813</v>
      </c>
      <c r="N349" s="301" t="s">
        <v>3</v>
      </c>
      <c r="O349" s="302"/>
      <c r="P349" s="301"/>
      <c r="Q349" s="301" t="s">
        <v>4</v>
      </c>
      <c r="R349" s="302"/>
    </row>
    <row r="350" spans="1:27" x14ac:dyDescent="0.4">
      <c r="A350" s="297"/>
      <c r="B350" s="297"/>
      <c r="C350" s="301" t="s">
        <v>3</v>
      </c>
      <c r="D350" s="302"/>
      <c r="E350" s="301"/>
      <c r="F350" s="301" t="s">
        <v>4</v>
      </c>
      <c r="G350" s="302"/>
      <c r="L350" s="297"/>
      <c r="M350" s="297"/>
      <c r="N350" s="301" t="s">
        <v>65</v>
      </c>
      <c r="O350" s="302">
        <v>10000</v>
      </c>
      <c r="P350" s="301"/>
      <c r="Q350" s="301" t="s">
        <v>706</v>
      </c>
      <c r="R350" s="302">
        <v>10000</v>
      </c>
    </row>
    <row r="351" spans="1:27" x14ac:dyDescent="0.4">
      <c r="A351" s="297"/>
      <c r="B351" s="297"/>
      <c r="C351" s="301" t="s">
        <v>41</v>
      </c>
      <c r="D351" s="302">
        <v>100000</v>
      </c>
      <c r="E351" s="301"/>
      <c r="F351" s="301" t="s">
        <v>511</v>
      </c>
      <c r="G351" s="302">
        <v>100000</v>
      </c>
    </row>
    <row r="352" spans="1:27" x14ac:dyDescent="0.4">
      <c r="A352" s="297"/>
      <c r="B352" s="297"/>
      <c r="C352" s="299"/>
      <c r="D352" s="299"/>
      <c r="E352" s="297"/>
      <c r="F352" s="297"/>
      <c r="G352" s="299"/>
      <c r="L352" s="297">
        <v>8</v>
      </c>
      <c r="M352" s="298" t="s">
        <v>395</v>
      </c>
      <c r="N352" s="297" t="s">
        <v>485</v>
      </c>
      <c r="O352" s="299"/>
      <c r="P352" s="297"/>
      <c r="Q352" s="297"/>
      <c r="R352" s="300" t="s">
        <v>486</v>
      </c>
      <c r="S352" t="s">
        <v>126</v>
      </c>
      <c r="T352" s="248">
        <v>23</v>
      </c>
      <c r="U352" s="261" t="s">
        <v>395</v>
      </c>
      <c r="V352" s="248" t="s">
        <v>455</v>
      </c>
      <c r="W352" s="248"/>
      <c r="X352" s="248"/>
      <c r="Y352" s="248"/>
      <c r="Z352" s="261" t="s">
        <v>456</v>
      </c>
      <c r="AA352" t="s">
        <v>126</v>
      </c>
    </row>
    <row r="353" spans="1:27" x14ac:dyDescent="0.4">
      <c r="A353" s="297">
        <v>61</v>
      </c>
      <c r="B353" s="307" t="s">
        <v>397</v>
      </c>
      <c r="C353" s="297" t="s">
        <v>696</v>
      </c>
      <c r="D353" s="299"/>
      <c r="E353" s="297"/>
      <c r="F353" s="297"/>
      <c r="G353" s="299"/>
      <c r="L353" s="297"/>
      <c r="M353" s="297" t="s">
        <v>813</v>
      </c>
      <c r="N353" s="297" t="s">
        <v>654</v>
      </c>
      <c r="O353" s="299"/>
      <c r="P353" s="297"/>
      <c r="Q353" s="297"/>
      <c r="R353" s="299"/>
      <c r="T353" s="248"/>
      <c r="U353" s="248"/>
      <c r="V353" s="248" t="s">
        <v>457</v>
      </c>
      <c r="W353" s="248"/>
      <c r="X353" s="248"/>
      <c r="Y353" s="248"/>
      <c r="Z353" s="248"/>
    </row>
    <row r="354" spans="1:27" x14ac:dyDescent="0.4">
      <c r="A354" s="297"/>
      <c r="B354" s="297"/>
      <c r="C354" s="297" t="s">
        <v>693</v>
      </c>
      <c r="D354" s="299"/>
      <c r="E354" s="297"/>
      <c r="F354" s="297"/>
      <c r="G354" s="299"/>
      <c r="L354" s="297"/>
      <c r="M354" s="297"/>
      <c r="N354" s="301" t="s">
        <v>3</v>
      </c>
      <c r="O354" s="302"/>
      <c r="P354" s="301"/>
      <c r="Q354" s="301" t="s">
        <v>4</v>
      </c>
      <c r="R354" s="302"/>
      <c r="T354" s="248"/>
      <c r="U354" s="248"/>
      <c r="V354" s="388" t="s">
        <v>3</v>
      </c>
      <c r="W354" s="388"/>
      <c r="X354" s="388"/>
      <c r="Y354" s="388" t="s">
        <v>4</v>
      </c>
      <c r="Z354" s="388"/>
    </row>
    <row r="355" spans="1:27" x14ac:dyDescent="0.4">
      <c r="A355" s="297"/>
      <c r="B355" s="297"/>
      <c r="C355" s="301" t="s">
        <v>3</v>
      </c>
      <c r="D355" s="302"/>
      <c r="E355" s="301"/>
      <c r="F355" s="301" t="s">
        <v>4</v>
      </c>
      <c r="G355" s="302"/>
      <c r="L355" s="297"/>
      <c r="M355" s="297"/>
      <c r="N355" s="301" t="s">
        <v>338</v>
      </c>
      <c r="O355" s="302">
        <v>156000</v>
      </c>
      <c r="P355" s="301"/>
      <c r="Q355" s="301" t="s">
        <v>32</v>
      </c>
      <c r="R355" s="302">
        <v>156000</v>
      </c>
      <c r="T355" s="248"/>
      <c r="U355" s="248"/>
      <c r="V355" s="388" t="s">
        <v>456</v>
      </c>
      <c r="W355" s="389">
        <v>1000</v>
      </c>
      <c r="X355" s="388"/>
      <c r="Y355" s="388" t="s">
        <v>65</v>
      </c>
      <c r="Z355" s="389">
        <v>1000</v>
      </c>
    </row>
    <row r="356" spans="1:27" x14ac:dyDescent="0.4">
      <c r="A356" s="297"/>
      <c r="B356" s="297"/>
      <c r="C356" s="301" t="s">
        <v>511</v>
      </c>
      <c r="D356" s="302">
        <v>100000</v>
      </c>
      <c r="E356" s="301"/>
      <c r="F356" s="301" t="s">
        <v>41</v>
      </c>
      <c r="G356" s="302">
        <v>100000</v>
      </c>
      <c r="L356" s="297"/>
      <c r="M356" s="297"/>
      <c r="N356" s="297"/>
      <c r="O356" s="299"/>
      <c r="P356" s="297"/>
      <c r="Q356" s="297"/>
      <c r="R356" s="299"/>
      <c r="T356" s="248"/>
      <c r="U356" s="248"/>
      <c r="V356" s="248"/>
      <c r="W356" s="248"/>
      <c r="X356" s="248"/>
      <c r="Y356" s="248"/>
      <c r="Z356" s="248"/>
    </row>
    <row r="357" spans="1:27" x14ac:dyDescent="0.4">
      <c r="A357" s="297"/>
      <c r="B357" s="297"/>
      <c r="C357" s="297"/>
      <c r="D357" s="299"/>
      <c r="E357" s="297"/>
      <c r="F357" s="297"/>
      <c r="G357" s="299"/>
      <c r="L357" s="297"/>
      <c r="M357" s="297"/>
      <c r="N357" s="297"/>
      <c r="O357" s="299"/>
      <c r="P357" s="297"/>
      <c r="Q357" s="297"/>
      <c r="R357" s="299"/>
      <c r="T357" s="248">
        <v>24</v>
      </c>
      <c r="U357" s="261" t="s">
        <v>395</v>
      </c>
      <c r="V357" s="248" t="s">
        <v>458</v>
      </c>
      <c r="W357" s="248"/>
      <c r="X357" s="248"/>
      <c r="Y357" s="248"/>
      <c r="Z357" s="248"/>
    </row>
    <row r="358" spans="1:27" x14ac:dyDescent="0.4">
      <c r="A358" s="297">
        <v>66</v>
      </c>
      <c r="B358" s="304" t="s">
        <v>395</v>
      </c>
      <c r="C358" s="297" t="s">
        <v>691</v>
      </c>
      <c r="D358" s="299"/>
      <c r="E358" s="297"/>
      <c r="F358" s="297"/>
      <c r="G358" s="299"/>
      <c r="L358" s="297"/>
      <c r="M358" s="303" t="s">
        <v>656</v>
      </c>
      <c r="N358" s="297"/>
      <c r="O358" s="299"/>
      <c r="P358" s="297"/>
      <c r="Q358" s="297"/>
      <c r="R358" s="299"/>
      <c r="T358" s="248"/>
      <c r="U358" s="248"/>
      <c r="V358" s="388" t="s">
        <v>3</v>
      </c>
      <c r="W358" s="388"/>
      <c r="X358" s="388"/>
      <c r="Y358" s="388" t="s">
        <v>4</v>
      </c>
      <c r="Z358" s="388"/>
    </row>
    <row r="359" spans="1:27" x14ac:dyDescent="0.4">
      <c r="A359" s="297"/>
      <c r="B359" s="297"/>
      <c r="C359" s="297" t="s">
        <v>694</v>
      </c>
      <c r="D359" s="299"/>
      <c r="E359" s="297"/>
      <c r="F359" s="297"/>
      <c r="G359" s="299"/>
      <c r="L359" s="297">
        <v>13</v>
      </c>
      <c r="M359" s="305" t="s">
        <v>397</v>
      </c>
      <c r="N359" s="297" t="s">
        <v>667</v>
      </c>
      <c r="O359" s="299"/>
      <c r="P359" s="297" t="s">
        <v>815</v>
      </c>
      <c r="Q359" s="297"/>
      <c r="R359" s="299"/>
      <c r="T359" s="248"/>
      <c r="U359" s="248"/>
      <c r="V359" s="388" t="s">
        <v>244</v>
      </c>
      <c r="W359" s="389">
        <v>1000</v>
      </c>
      <c r="X359" s="388"/>
      <c r="Y359" s="388" t="s">
        <v>456</v>
      </c>
      <c r="Z359" s="389">
        <v>1000</v>
      </c>
    </row>
    <row r="360" spans="1:27" x14ac:dyDescent="0.4">
      <c r="A360" s="297"/>
      <c r="B360" s="297"/>
      <c r="C360" s="301" t="s">
        <v>3</v>
      </c>
      <c r="D360" s="302"/>
      <c r="E360" s="301"/>
      <c r="F360" s="301" t="s">
        <v>4</v>
      </c>
      <c r="G360" s="302"/>
      <c r="L360" s="297"/>
      <c r="M360" s="298" t="s">
        <v>351</v>
      </c>
      <c r="N360" s="297" t="s">
        <v>659</v>
      </c>
      <c r="O360" s="299"/>
      <c r="P360" s="297"/>
      <c r="Q360" s="297"/>
      <c r="R360" s="299"/>
      <c r="T360" s="248"/>
      <c r="U360" s="248"/>
      <c r="V360" s="248"/>
      <c r="W360" s="248"/>
      <c r="X360" s="248"/>
      <c r="Y360" s="248"/>
      <c r="Z360" s="248"/>
    </row>
    <row r="361" spans="1:27" x14ac:dyDescent="0.4">
      <c r="A361" s="297"/>
      <c r="B361" s="297"/>
      <c r="C361" s="301" t="s">
        <v>41</v>
      </c>
      <c r="D361" s="302">
        <v>100000</v>
      </c>
      <c r="E361" s="301"/>
      <c r="F361" s="301" t="s">
        <v>65</v>
      </c>
      <c r="G361" s="302">
        <v>100000</v>
      </c>
      <c r="L361" s="297"/>
      <c r="M361" s="297"/>
      <c r="N361" s="301" t="s">
        <v>3</v>
      </c>
      <c r="O361" s="302"/>
      <c r="P361" s="301"/>
      <c r="Q361" s="301" t="s">
        <v>4</v>
      </c>
      <c r="R361" s="302"/>
      <c r="T361" s="248">
        <v>22</v>
      </c>
      <c r="U361" s="261" t="s">
        <v>395</v>
      </c>
      <c r="V361" s="248" t="s">
        <v>459</v>
      </c>
      <c r="W361" s="248"/>
      <c r="X361" s="248"/>
      <c r="Y361" s="248"/>
      <c r="Z361" s="261" t="s">
        <v>57</v>
      </c>
      <c r="AA361" t="s">
        <v>73</v>
      </c>
    </row>
    <row r="362" spans="1:27" x14ac:dyDescent="0.4">
      <c r="D362" s="156"/>
      <c r="G362" s="156"/>
      <c r="L362" s="297"/>
      <c r="M362" s="297"/>
      <c r="N362" s="301" t="s">
        <v>486</v>
      </c>
      <c r="O362" s="302">
        <v>117000</v>
      </c>
      <c r="P362" s="301"/>
      <c r="Q362" s="301" t="s">
        <v>338</v>
      </c>
      <c r="R362" s="302">
        <v>117000</v>
      </c>
      <c r="T362" s="248"/>
      <c r="U362" s="248"/>
      <c r="V362" s="388" t="s">
        <v>3</v>
      </c>
      <c r="W362" s="391"/>
      <c r="X362" s="388"/>
      <c r="Y362" s="392" t="s">
        <v>4</v>
      </c>
      <c r="Z362" s="388"/>
    </row>
    <row r="363" spans="1:27" x14ac:dyDescent="0.4">
      <c r="L363" s="297"/>
      <c r="M363" s="297"/>
      <c r="N363" s="297" t="s">
        <v>658</v>
      </c>
      <c r="O363" s="299"/>
      <c r="P363" s="297"/>
      <c r="Q363" s="297"/>
      <c r="R363" s="299"/>
      <c r="T363" s="248"/>
      <c r="U363" s="248"/>
      <c r="V363" s="388" t="s">
        <v>244</v>
      </c>
      <c r="W363" s="393">
        <v>9000</v>
      </c>
      <c r="X363" s="388"/>
      <c r="Y363" s="392" t="s">
        <v>57</v>
      </c>
      <c r="Z363" s="389">
        <v>9000</v>
      </c>
    </row>
    <row r="364" spans="1:27" x14ac:dyDescent="0.4">
      <c r="L364" s="297"/>
      <c r="M364" s="297"/>
      <c r="N364" s="297"/>
      <c r="O364" s="299"/>
      <c r="P364" s="297"/>
      <c r="Q364" s="297"/>
      <c r="R364" s="299"/>
      <c r="T364" s="248"/>
      <c r="U364" s="248"/>
      <c r="V364" s="248"/>
      <c r="W364" s="394"/>
      <c r="X364" s="394"/>
      <c r="Y364" s="248"/>
      <c r="Z364" s="248"/>
    </row>
    <row r="365" spans="1:27" x14ac:dyDescent="0.4">
      <c r="B365" t="s">
        <v>589</v>
      </c>
      <c r="L365" s="297"/>
      <c r="M365" s="297"/>
      <c r="N365" s="297"/>
      <c r="O365" s="299"/>
      <c r="P365" s="297"/>
      <c r="Q365" s="297"/>
      <c r="R365" s="299"/>
      <c r="T365" s="248">
        <v>33</v>
      </c>
      <c r="U365" s="261" t="s">
        <v>395</v>
      </c>
      <c r="V365" s="248" t="s">
        <v>460</v>
      </c>
      <c r="W365" s="248"/>
      <c r="X365" s="248"/>
      <c r="Y365" s="248"/>
      <c r="Z365" s="261" t="s">
        <v>57</v>
      </c>
      <c r="AA365" t="s">
        <v>73</v>
      </c>
    </row>
    <row r="366" spans="1:27" x14ac:dyDescent="0.4">
      <c r="L366" s="297">
        <v>17</v>
      </c>
      <c r="M366" s="304" t="s">
        <v>395</v>
      </c>
      <c r="N366" s="297" t="s">
        <v>655</v>
      </c>
      <c r="O366" s="299"/>
      <c r="P366" s="297"/>
      <c r="Q366" s="297"/>
      <c r="R366" s="299"/>
      <c r="T366" s="248"/>
      <c r="U366" s="248"/>
      <c r="V366" s="248" t="s">
        <v>461</v>
      </c>
      <c r="W366" s="248"/>
      <c r="X366" s="395"/>
      <c r="Y366" s="248"/>
      <c r="Z366" s="248"/>
    </row>
    <row r="367" spans="1:27" x14ac:dyDescent="0.4">
      <c r="A367">
        <v>56</v>
      </c>
      <c r="B367" s="159" t="s">
        <v>395</v>
      </c>
      <c r="C367" t="s">
        <v>717</v>
      </c>
      <c r="G367" s="286" t="s">
        <v>590</v>
      </c>
      <c r="L367" s="297"/>
      <c r="M367" s="304" t="s">
        <v>352</v>
      </c>
      <c r="N367" s="297" t="s">
        <v>657</v>
      </c>
      <c r="O367" s="299"/>
      <c r="P367" s="297"/>
      <c r="Q367" s="297"/>
      <c r="R367" s="299"/>
      <c r="T367" s="248"/>
      <c r="U367" s="248"/>
      <c r="V367" s="388" t="s">
        <v>3</v>
      </c>
      <c r="W367" s="391"/>
      <c r="X367" s="388"/>
      <c r="Y367" s="392" t="s">
        <v>4</v>
      </c>
      <c r="Z367" s="388"/>
    </row>
    <row r="368" spans="1:27" x14ac:dyDescent="0.4">
      <c r="C368" t="s">
        <v>580</v>
      </c>
      <c r="L368" s="297"/>
      <c r="M368" s="297"/>
      <c r="N368" s="301" t="s">
        <v>3</v>
      </c>
      <c r="O368" s="302"/>
      <c r="P368" s="301"/>
      <c r="Q368" s="301" t="s">
        <v>4</v>
      </c>
      <c r="R368" s="302"/>
      <c r="T368" s="248"/>
      <c r="U368" s="248"/>
      <c r="V368" s="388" t="s">
        <v>57</v>
      </c>
      <c r="W368" s="393">
        <v>9000</v>
      </c>
      <c r="X368" s="388"/>
      <c r="Y368" s="392" t="s">
        <v>325</v>
      </c>
      <c r="Z368" s="389">
        <v>9000</v>
      </c>
    </row>
    <row r="369" spans="1:27" x14ac:dyDescent="0.4">
      <c r="C369" s="149" t="s">
        <v>3</v>
      </c>
      <c r="D369" s="149"/>
      <c r="E369" s="149"/>
      <c r="F369" s="149" t="s">
        <v>4</v>
      </c>
      <c r="G369" s="149"/>
      <c r="L369" s="297"/>
      <c r="M369" s="297"/>
      <c r="N369" s="301" t="s">
        <v>338</v>
      </c>
      <c r="O369" s="302">
        <v>117000</v>
      </c>
      <c r="P369" s="301"/>
      <c r="Q369" s="301" t="s">
        <v>486</v>
      </c>
      <c r="R369" s="302">
        <v>117000</v>
      </c>
      <c r="T369" s="248"/>
      <c r="U369" s="248"/>
      <c r="V369" s="248"/>
      <c r="W369" s="248"/>
      <c r="X369" s="248"/>
      <c r="Y369" s="248"/>
      <c r="Z369" s="248"/>
    </row>
    <row r="370" spans="1:27" x14ac:dyDescent="0.4">
      <c r="C370" s="149" t="s">
        <v>581</v>
      </c>
      <c r="D370" s="165">
        <v>5000</v>
      </c>
      <c r="E370" s="149"/>
      <c r="F370" s="149" t="s">
        <v>244</v>
      </c>
      <c r="G370" s="165">
        <v>5000</v>
      </c>
      <c r="M370" s="156"/>
    </row>
    <row r="371" spans="1:27" x14ac:dyDescent="0.4">
      <c r="C371" t="s">
        <v>582</v>
      </c>
      <c r="F371" t="s">
        <v>583</v>
      </c>
      <c r="L371" s="297">
        <v>53</v>
      </c>
      <c r="M371" s="304" t="s">
        <v>395</v>
      </c>
      <c r="N371" s="297" t="s">
        <v>819</v>
      </c>
      <c r="O371" s="299" t="s">
        <v>818</v>
      </c>
      <c r="P371" s="297"/>
      <c r="Q371" s="297"/>
      <c r="R371" s="300" t="s">
        <v>511</v>
      </c>
      <c r="S371" t="s">
        <v>73</v>
      </c>
      <c r="T371" s="248">
        <v>3</v>
      </c>
      <c r="U371" s="261" t="s">
        <v>395</v>
      </c>
      <c r="V371" s="248" t="s">
        <v>424</v>
      </c>
      <c r="W371" s="248"/>
      <c r="X371" s="248"/>
      <c r="Y371" s="248"/>
      <c r="Z371" s="248"/>
    </row>
    <row r="372" spans="1:27" x14ac:dyDescent="0.4">
      <c r="C372" t="s">
        <v>584</v>
      </c>
      <c r="L372" s="297"/>
      <c r="M372" s="298" t="s">
        <v>351</v>
      </c>
      <c r="N372" s="297" t="s">
        <v>692</v>
      </c>
      <c r="O372" s="299"/>
      <c r="P372" s="297"/>
      <c r="Q372" s="297"/>
      <c r="R372" s="299"/>
      <c r="T372" s="248"/>
      <c r="U372" s="248"/>
      <c r="V372" s="248" t="s">
        <v>425</v>
      </c>
      <c r="W372" s="248"/>
      <c r="X372" s="248"/>
      <c r="Y372" s="248"/>
      <c r="Z372" s="261" t="s">
        <v>426</v>
      </c>
      <c r="AA372" t="s">
        <v>73</v>
      </c>
    </row>
    <row r="373" spans="1:27" x14ac:dyDescent="0.4">
      <c r="C373" t="s">
        <v>587</v>
      </c>
      <c r="L373" s="297"/>
      <c r="M373" s="297"/>
      <c r="N373" s="301" t="s">
        <v>3</v>
      </c>
      <c r="O373" s="302"/>
      <c r="P373" s="301"/>
      <c r="Q373" s="301" t="s">
        <v>4</v>
      </c>
      <c r="R373" s="302"/>
      <c r="T373" s="248"/>
      <c r="U373" s="248"/>
      <c r="V373" s="388" t="s">
        <v>3</v>
      </c>
      <c r="W373" s="388"/>
      <c r="X373" s="388"/>
      <c r="Y373" s="388" t="s">
        <v>4</v>
      </c>
      <c r="Z373" s="388"/>
    </row>
    <row r="374" spans="1:27" x14ac:dyDescent="0.4">
      <c r="A374">
        <v>60</v>
      </c>
      <c r="B374" s="161" t="s">
        <v>397</v>
      </c>
      <c r="C374" t="s">
        <v>585</v>
      </c>
      <c r="L374" s="297"/>
      <c r="M374" s="297"/>
      <c r="N374" s="301" t="s">
        <v>41</v>
      </c>
      <c r="O374" s="302">
        <v>100000</v>
      </c>
      <c r="P374" s="301"/>
      <c r="Q374" s="301" t="s">
        <v>511</v>
      </c>
      <c r="R374" s="302">
        <v>100000</v>
      </c>
      <c r="T374" s="248"/>
      <c r="U374" s="248"/>
      <c r="V374" s="388" t="s">
        <v>427</v>
      </c>
      <c r="W374" s="389">
        <v>2000000</v>
      </c>
      <c r="X374" s="388"/>
      <c r="Y374" s="388" t="s">
        <v>426</v>
      </c>
      <c r="Z374" s="389">
        <v>2000000</v>
      </c>
    </row>
    <row r="375" spans="1:27" x14ac:dyDescent="0.4">
      <c r="C375" t="s">
        <v>586</v>
      </c>
      <c r="L375" s="297"/>
      <c r="M375" s="297"/>
      <c r="N375" s="299"/>
      <c r="O375" s="299"/>
      <c r="P375" s="297"/>
      <c r="Q375" s="297"/>
      <c r="R375" s="299"/>
      <c r="T375" s="248"/>
      <c r="U375" s="248"/>
      <c r="V375" s="248"/>
      <c r="W375" s="248"/>
      <c r="X375" s="248"/>
      <c r="Y375" s="248"/>
      <c r="Z375" s="248"/>
    </row>
    <row r="376" spans="1:27" x14ac:dyDescent="0.4">
      <c r="C376" s="149" t="s">
        <v>3</v>
      </c>
      <c r="D376" s="149"/>
      <c r="E376" s="149"/>
      <c r="F376" s="149" t="s">
        <v>4</v>
      </c>
      <c r="G376" s="149"/>
      <c r="L376" s="297">
        <v>61</v>
      </c>
      <c r="M376" s="307" t="s">
        <v>397</v>
      </c>
      <c r="N376" s="297" t="s">
        <v>696</v>
      </c>
      <c r="O376" s="299"/>
      <c r="P376" s="297"/>
      <c r="Q376" s="297"/>
      <c r="R376" s="299"/>
      <c r="T376" s="248">
        <v>11</v>
      </c>
      <c r="U376" s="261" t="s">
        <v>395</v>
      </c>
      <c r="V376" s="248" t="s">
        <v>434</v>
      </c>
      <c r="W376" s="248"/>
      <c r="X376" s="248"/>
      <c r="Y376" s="248"/>
      <c r="Z376" s="261" t="s">
        <v>426</v>
      </c>
      <c r="AA376" t="s">
        <v>73</v>
      </c>
    </row>
    <row r="377" spans="1:27" x14ac:dyDescent="0.4">
      <c r="C377" s="149" t="s">
        <v>244</v>
      </c>
      <c r="D377" s="165">
        <v>5000</v>
      </c>
      <c r="E377" s="149"/>
      <c r="F377" s="149" t="s">
        <v>563</v>
      </c>
      <c r="G377" s="165">
        <v>5000</v>
      </c>
      <c r="L377" s="297"/>
      <c r="M377" s="386" t="s">
        <v>352</v>
      </c>
      <c r="N377" s="297" t="s">
        <v>693</v>
      </c>
      <c r="O377" s="299"/>
      <c r="P377" s="297"/>
      <c r="Q377" s="297"/>
      <c r="R377" s="299"/>
      <c r="T377" s="248"/>
      <c r="U377" s="248"/>
      <c r="V377" s="248" t="s">
        <v>435</v>
      </c>
      <c r="W377" s="248"/>
      <c r="X377" s="248"/>
      <c r="Y377" s="248"/>
      <c r="Z377" s="248"/>
    </row>
    <row r="378" spans="1:27" x14ac:dyDescent="0.4">
      <c r="C378" t="s">
        <v>588</v>
      </c>
      <c r="L378" s="297"/>
      <c r="M378" s="297"/>
      <c r="N378" s="301" t="s">
        <v>3</v>
      </c>
      <c r="O378" s="302"/>
      <c r="P378" s="301"/>
      <c r="Q378" s="301" t="s">
        <v>4</v>
      </c>
      <c r="R378" s="302"/>
      <c r="T378" s="248"/>
      <c r="U378" s="248"/>
      <c r="V378" s="388" t="s">
        <v>3</v>
      </c>
      <c r="W378" s="388"/>
      <c r="X378" s="388"/>
      <c r="Y378" s="388" t="s">
        <v>4</v>
      </c>
      <c r="Z378" s="388"/>
    </row>
    <row r="379" spans="1:27" x14ac:dyDescent="0.4">
      <c r="L379" s="297"/>
      <c r="M379" s="297"/>
      <c r="N379" s="301" t="s">
        <v>511</v>
      </c>
      <c r="O379" s="302">
        <v>100000</v>
      </c>
      <c r="P379" s="301"/>
      <c r="Q379" s="301" t="s">
        <v>41</v>
      </c>
      <c r="R379" s="302">
        <v>100000</v>
      </c>
      <c r="T379" s="248"/>
      <c r="U379" s="248"/>
      <c r="V379" s="388" t="s">
        <v>426</v>
      </c>
      <c r="W379" s="389">
        <v>2000000</v>
      </c>
      <c r="X379" s="388"/>
      <c r="Y379" s="388" t="s">
        <v>32</v>
      </c>
      <c r="Z379" s="389">
        <v>2000000</v>
      </c>
    </row>
    <row r="380" spans="1:27" x14ac:dyDescent="0.4">
      <c r="C380" s="155" t="s">
        <v>697</v>
      </c>
      <c r="L380" s="297"/>
      <c r="M380" s="297"/>
      <c r="N380" s="297"/>
      <c r="O380" s="299"/>
      <c r="P380" s="297"/>
      <c r="Q380" s="297"/>
      <c r="R380" s="299"/>
      <c r="T380" s="248"/>
      <c r="U380" s="248"/>
      <c r="V380" s="248"/>
      <c r="W380" s="390"/>
      <c r="X380" s="248"/>
      <c r="Y380" s="248"/>
      <c r="Z380" s="390"/>
    </row>
    <row r="381" spans="1:27" x14ac:dyDescent="0.4">
      <c r="L381" s="297">
        <v>66</v>
      </c>
      <c r="M381" s="304" t="s">
        <v>395</v>
      </c>
      <c r="N381" s="297" t="s">
        <v>691</v>
      </c>
      <c r="O381" s="299"/>
      <c r="P381" s="297"/>
      <c r="Q381" s="297"/>
      <c r="R381" s="299"/>
      <c r="T381" s="248"/>
      <c r="U381" s="248"/>
      <c r="V381" s="248"/>
      <c r="W381" s="248"/>
      <c r="X381" s="248"/>
      <c r="Y381" s="248"/>
      <c r="Z381" s="248"/>
    </row>
    <row r="382" spans="1:27" x14ac:dyDescent="0.4">
      <c r="L382" s="297"/>
      <c r="M382" s="297" t="s">
        <v>813</v>
      </c>
      <c r="N382" s="297" t="s">
        <v>694</v>
      </c>
      <c r="O382" s="299"/>
      <c r="P382" s="297"/>
      <c r="Q382" s="297"/>
      <c r="R382" s="299"/>
      <c r="T382" s="248"/>
      <c r="U382" s="248"/>
      <c r="V382" s="248"/>
      <c r="W382" s="248"/>
      <c r="X382" s="248"/>
      <c r="Y382" s="248"/>
      <c r="Z382" s="248"/>
    </row>
    <row r="383" spans="1:27" x14ac:dyDescent="0.4">
      <c r="C383" t="s">
        <v>698</v>
      </c>
      <c r="L383" s="297"/>
      <c r="M383" s="297"/>
      <c r="N383" s="301" t="s">
        <v>3</v>
      </c>
      <c r="O383" s="302"/>
      <c r="P383" s="301"/>
      <c r="Q383" s="301" t="s">
        <v>4</v>
      </c>
      <c r="R383" s="302"/>
      <c r="T383" s="248"/>
      <c r="U383" s="248"/>
      <c r="V383" s="248"/>
      <c r="W383" s="248"/>
      <c r="X383" s="248"/>
      <c r="Y383" s="248"/>
      <c r="Z383" s="248"/>
    </row>
    <row r="384" spans="1:27" x14ac:dyDescent="0.4">
      <c r="B384" s="159" t="s">
        <v>395</v>
      </c>
      <c r="L384" s="297"/>
      <c r="M384" s="297"/>
      <c r="N384" s="301" t="s">
        <v>41</v>
      </c>
      <c r="O384" s="302">
        <v>100000</v>
      </c>
      <c r="P384" s="301"/>
      <c r="Q384" s="301" t="s">
        <v>65</v>
      </c>
      <c r="R384" s="302">
        <v>100000</v>
      </c>
      <c r="T384" s="248"/>
      <c r="U384" s="248"/>
      <c r="V384" s="248"/>
      <c r="W384" s="248"/>
      <c r="X384" s="248"/>
      <c r="Y384" s="248"/>
      <c r="Z384" s="248"/>
    </row>
    <row r="385" spans="2:7" x14ac:dyDescent="0.4">
      <c r="C385" t="s">
        <v>699</v>
      </c>
    </row>
    <row r="386" spans="2:7" x14ac:dyDescent="0.4">
      <c r="C386" s="149" t="s">
        <v>3</v>
      </c>
      <c r="D386" s="149"/>
      <c r="E386" s="149"/>
      <c r="F386" s="149" t="s">
        <v>4</v>
      </c>
      <c r="G386" s="149"/>
    </row>
    <row r="387" spans="2:7" x14ac:dyDescent="0.4">
      <c r="C387" s="149" t="s">
        <v>244</v>
      </c>
      <c r="D387" s="165">
        <v>1000</v>
      </c>
      <c r="E387" s="149"/>
      <c r="F387" s="149" t="s">
        <v>65</v>
      </c>
      <c r="G387" s="165">
        <v>1100</v>
      </c>
    </row>
    <row r="388" spans="2:7" x14ac:dyDescent="0.4">
      <c r="C388" s="149" t="s">
        <v>31</v>
      </c>
      <c r="D388" s="149">
        <v>100</v>
      </c>
      <c r="E388" s="149"/>
      <c r="F388" s="149"/>
      <c r="G388" s="149"/>
    </row>
    <row r="390" spans="2:7" x14ac:dyDescent="0.4">
      <c r="C390" t="s">
        <v>700</v>
      </c>
    </row>
    <row r="391" spans="2:7" x14ac:dyDescent="0.4">
      <c r="B391" s="161" t="s">
        <v>397</v>
      </c>
    </row>
    <row r="392" spans="2:7" x14ac:dyDescent="0.4">
      <c r="C392" t="s">
        <v>702</v>
      </c>
      <c r="G392" s="159" t="s">
        <v>705</v>
      </c>
    </row>
    <row r="393" spans="2:7" x14ac:dyDescent="0.4">
      <c r="C393" s="149" t="s">
        <v>3</v>
      </c>
      <c r="D393" s="149"/>
      <c r="E393" s="149"/>
      <c r="F393" s="149" t="s">
        <v>4</v>
      </c>
      <c r="G393" s="149"/>
    </row>
    <row r="394" spans="2:7" x14ac:dyDescent="0.4">
      <c r="C394" s="149" t="s">
        <v>65</v>
      </c>
      <c r="D394" s="165">
        <v>2200</v>
      </c>
      <c r="E394" s="149"/>
      <c r="F394" s="149" t="s">
        <v>100</v>
      </c>
      <c r="G394" s="165">
        <v>2000</v>
      </c>
    </row>
    <row r="395" spans="2:7" x14ac:dyDescent="0.4">
      <c r="C395" s="149"/>
      <c r="D395" s="149"/>
      <c r="E395" s="149"/>
      <c r="F395" s="149" t="s">
        <v>36</v>
      </c>
      <c r="G395" s="149">
        <v>200</v>
      </c>
    </row>
    <row r="397" spans="2:7" x14ac:dyDescent="0.4">
      <c r="B397" s="159" t="s">
        <v>395</v>
      </c>
      <c r="C397" t="s">
        <v>701</v>
      </c>
    </row>
    <row r="398" spans="2:7" x14ac:dyDescent="0.4">
      <c r="C398" s="149" t="s">
        <v>3</v>
      </c>
      <c r="D398" s="149"/>
      <c r="E398" s="149"/>
      <c r="F398" s="149" t="s">
        <v>4</v>
      </c>
      <c r="G398" s="149"/>
    </row>
    <row r="399" spans="2:7" x14ac:dyDescent="0.4">
      <c r="C399" s="149" t="s">
        <v>36</v>
      </c>
      <c r="D399" s="165">
        <v>200</v>
      </c>
      <c r="E399" s="149"/>
      <c r="F399" s="149" t="s">
        <v>31</v>
      </c>
      <c r="G399" s="165">
        <v>100</v>
      </c>
    </row>
    <row r="400" spans="2:7" x14ac:dyDescent="0.4">
      <c r="C400" s="149"/>
      <c r="D400" s="149"/>
      <c r="E400" s="149"/>
      <c r="F400" s="149" t="s">
        <v>512</v>
      </c>
      <c r="G400" s="149">
        <v>100</v>
      </c>
    </row>
    <row r="402" spans="2:21" x14ac:dyDescent="0.4">
      <c r="B402" s="159" t="s">
        <v>395</v>
      </c>
    </row>
    <row r="403" spans="2:21" x14ac:dyDescent="0.4">
      <c r="C403" t="s">
        <v>703</v>
      </c>
    </row>
    <row r="404" spans="2:21" x14ac:dyDescent="0.4">
      <c r="C404" s="149" t="s">
        <v>3</v>
      </c>
      <c r="D404" s="149"/>
      <c r="E404" s="149"/>
      <c r="F404" s="149" t="s">
        <v>4</v>
      </c>
      <c r="G404" s="149"/>
    </row>
    <row r="405" spans="2:21" x14ac:dyDescent="0.4">
      <c r="C405" s="149" t="s">
        <v>704</v>
      </c>
      <c r="D405" s="149">
        <v>100</v>
      </c>
      <c r="E405" s="149"/>
      <c r="F405" s="149" t="s">
        <v>65</v>
      </c>
      <c r="G405" s="149">
        <v>100</v>
      </c>
    </row>
    <row r="407" spans="2:21" x14ac:dyDescent="0.4">
      <c r="B407" t="s">
        <v>777</v>
      </c>
    </row>
    <row r="409" spans="2:21" x14ac:dyDescent="0.4">
      <c r="B409" s="265" t="s">
        <v>397</v>
      </c>
      <c r="C409" t="s">
        <v>771</v>
      </c>
    </row>
    <row r="410" spans="2:21" ht="19.5" thickBot="1" x14ac:dyDescent="0.45">
      <c r="C410" t="s">
        <v>766</v>
      </c>
      <c r="G410" s="159" t="s">
        <v>161</v>
      </c>
      <c r="H410" t="s">
        <v>73</v>
      </c>
      <c r="J410" s="154" t="s">
        <v>830</v>
      </c>
      <c r="U410" s="398" t="s">
        <v>841</v>
      </c>
    </row>
    <row r="411" spans="2:21" x14ac:dyDescent="0.4">
      <c r="C411" t="s">
        <v>765</v>
      </c>
      <c r="G411" s="159"/>
      <c r="J411" s="521" t="s">
        <v>0</v>
      </c>
      <c r="K411" s="517" t="s">
        <v>2</v>
      </c>
      <c r="L411" s="518"/>
      <c r="M411" s="517" t="s">
        <v>5</v>
      </c>
      <c r="N411" s="523"/>
      <c r="O411" s="524" t="s">
        <v>0</v>
      </c>
      <c r="P411" s="517" t="s">
        <v>6</v>
      </c>
      <c r="Q411" s="518"/>
      <c r="R411" s="517" t="s">
        <v>7</v>
      </c>
      <c r="S411" s="518"/>
      <c r="T411" s="2"/>
      <c r="U411" s="398"/>
    </row>
    <row r="412" spans="2:21" x14ac:dyDescent="0.4">
      <c r="C412" t="s">
        <v>767</v>
      </c>
      <c r="D412" s="334"/>
      <c r="E412" s="334"/>
      <c r="G412" s="159"/>
      <c r="J412" s="522"/>
      <c r="K412" s="5" t="s">
        <v>3</v>
      </c>
      <c r="L412" s="1" t="s">
        <v>4</v>
      </c>
      <c r="M412" s="6" t="s">
        <v>3</v>
      </c>
      <c r="N412" s="44" t="s">
        <v>4</v>
      </c>
      <c r="O412" s="525"/>
      <c r="P412" s="15" t="s">
        <v>3</v>
      </c>
      <c r="Q412" s="14" t="s">
        <v>4</v>
      </c>
      <c r="R412" s="15" t="s">
        <v>3</v>
      </c>
      <c r="S412" s="14" t="s">
        <v>4</v>
      </c>
      <c r="T412" s="2"/>
      <c r="U412" s="398"/>
    </row>
    <row r="413" spans="2:21" x14ac:dyDescent="0.4">
      <c r="C413" s="149" t="s">
        <v>3</v>
      </c>
      <c r="D413" s="164"/>
      <c r="E413" s="149"/>
      <c r="F413" s="166" t="s">
        <v>4</v>
      </c>
      <c r="G413" s="149"/>
      <c r="J413" s="3" t="s">
        <v>65</v>
      </c>
      <c r="K413" s="496">
        <v>10000</v>
      </c>
      <c r="L413" s="16" t="s">
        <v>813</v>
      </c>
      <c r="M413" s="31"/>
      <c r="N413" s="43"/>
      <c r="O413" s="46"/>
      <c r="P413" s="33"/>
      <c r="Q413" s="32"/>
      <c r="R413" s="497">
        <v>10000</v>
      </c>
      <c r="S413" s="34"/>
      <c r="T413" s="2"/>
      <c r="U413" s="398"/>
    </row>
    <row r="414" spans="2:21" x14ac:dyDescent="0.4">
      <c r="C414" s="494" t="s">
        <v>65</v>
      </c>
      <c r="D414" s="268">
        <v>10000</v>
      </c>
      <c r="E414" s="149"/>
      <c r="F414" s="495" t="s">
        <v>161</v>
      </c>
      <c r="G414" s="165">
        <v>10000</v>
      </c>
      <c r="J414" s="7" t="s">
        <v>32</v>
      </c>
      <c r="K414" s="137"/>
      <c r="L414" s="17"/>
      <c r="M414" s="26"/>
      <c r="N414" s="41"/>
      <c r="O414" s="47"/>
      <c r="P414" s="26"/>
      <c r="Q414" s="17"/>
      <c r="R414" s="97"/>
      <c r="S414" s="17"/>
      <c r="T414" s="2"/>
      <c r="U414" s="398"/>
    </row>
    <row r="415" spans="2:21" x14ac:dyDescent="0.4">
      <c r="D415" s="152"/>
      <c r="E415" s="152"/>
      <c r="F415" s="152"/>
      <c r="J415" s="7" t="s">
        <v>325</v>
      </c>
      <c r="K415" s="138"/>
      <c r="L415" s="17"/>
      <c r="M415" s="25"/>
      <c r="N415" s="41"/>
      <c r="O415" s="48"/>
      <c r="P415" s="26"/>
      <c r="Q415" s="17"/>
      <c r="R415" s="138"/>
      <c r="S415" s="35"/>
      <c r="T415" s="2"/>
      <c r="U415" s="398"/>
    </row>
    <row r="416" spans="2:21" x14ac:dyDescent="0.4">
      <c r="B416" s="159" t="s">
        <v>395</v>
      </c>
      <c r="C416" t="s">
        <v>772</v>
      </c>
      <c r="J416" s="3" t="s">
        <v>520</v>
      </c>
      <c r="K416" s="97"/>
      <c r="L416" s="17"/>
      <c r="M416" s="25"/>
      <c r="N416" s="41"/>
      <c r="O416" s="48"/>
      <c r="P416" s="26"/>
      <c r="Q416" s="17"/>
      <c r="R416" s="139"/>
      <c r="S416" s="35"/>
      <c r="T416" s="2"/>
      <c r="U416" s="398"/>
    </row>
    <row r="417" spans="3:21" x14ac:dyDescent="0.4">
      <c r="C417" t="s">
        <v>768</v>
      </c>
      <c r="G417" s="153" t="s">
        <v>511</v>
      </c>
      <c r="H417" t="s">
        <v>73</v>
      </c>
      <c r="J417" s="3" t="s">
        <v>521</v>
      </c>
      <c r="K417" s="97"/>
      <c r="L417" s="17"/>
      <c r="M417" s="25"/>
      <c r="N417" s="41"/>
      <c r="O417" s="48"/>
      <c r="P417" s="26"/>
      <c r="Q417" s="17"/>
      <c r="R417" s="139"/>
      <c r="S417" s="35"/>
      <c r="T417" s="2"/>
      <c r="U417" s="398"/>
    </row>
    <row r="418" spans="3:21" x14ac:dyDescent="0.4">
      <c r="C418" s="149" t="s">
        <v>3</v>
      </c>
      <c r="D418" s="149"/>
      <c r="E418" s="149"/>
      <c r="F418" s="149" t="s">
        <v>4</v>
      </c>
      <c r="G418" s="149"/>
      <c r="J418" s="311" t="s">
        <v>486</v>
      </c>
      <c r="K418" s="433"/>
      <c r="L418" s="17"/>
      <c r="M418" s="25"/>
      <c r="N418" s="41"/>
      <c r="O418" s="48"/>
      <c r="P418" s="26"/>
      <c r="Q418" s="17"/>
      <c r="R418" s="435"/>
      <c r="S418" s="35"/>
      <c r="T418" s="402"/>
      <c r="U418" s="398"/>
    </row>
    <row r="419" spans="3:21" ht="19.5" thickBot="1" x14ac:dyDescent="0.45">
      <c r="C419" s="498" t="s">
        <v>53</v>
      </c>
      <c r="D419" s="165">
        <v>300</v>
      </c>
      <c r="E419" s="149"/>
      <c r="F419" s="498" t="s">
        <v>511</v>
      </c>
      <c r="G419" s="165">
        <v>300</v>
      </c>
      <c r="J419" s="4"/>
      <c r="K419" s="420"/>
      <c r="L419" s="24"/>
      <c r="M419" s="421"/>
      <c r="N419" s="455"/>
      <c r="O419" s="24"/>
      <c r="P419" s="30"/>
      <c r="Q419" s="24"/>
      <c r="R419" s="422"/>
      <c r="S419" s="423"/>
      <c r="U419" s="398"/>
    </row>
    <row r="420" spans="3:21" x14ac:dyDescent="0.4">
      <c r="D420" s="156"/>
      <c r="G420" s="156"/>
      <c r="J420" s="424" t="s">
        <v>161</v>
      </c>
      <c r="K420" s="448"/>
      <c r="L420" s="466">
        <v>10000</v>
      </c>
      <c r="M420" s="448" t="s">
        <v>813</v>
      </c>
      <c r="N420" s="456"/>
      <c r="O420" s="209"/>
      <c r="P420" s="448"/>
      <c r="Q420" s="209"/>
      <c r="R420" s="448"/>
      <c r="S420" s="466">
        <v>10000</v>
      </c>
      <c r="U420" s="398"/>
    </row>
    <row r="421" spans="3:21" x14ac:dyDescent="0.4">
      <c r="J421" s="3" t="s">
        <v>511</v>
      </c>
      <c r="K421" s="290"/>
      <c r="L421" s="338">
        <v>300</v>
      </c>
      <c r="M421" s="290" t="s">
        <v>351</v>
      </c>
      <c r="N421" s="457"/>
      <c r="O421" s="337"/>
      <c r="P421" s="290"/>
      <c r="Q421" s="337"/>
      <c r="R421" s="290"/>
      <c r="S421" s="338">
        <v>300</v>
      </c>
      <c r="U421" s="398"/>
    </row>
    <row r="422" spans="3:21" ht="19.5" thickBot="1" x14ac:dyDescent="0.45">
      <c r="J422" s="4"/>
      <c r="K422" s="412"/>
      <c r="L422" s="468"/>
      <c r="M422" s="412"/>
      <c r="N422" s="458"/>
      <c r="O422" s="415"/>
      <c r="P422" s="412"/>
      <c r="Q422" s="415"/>
      <c r="R422" s="412"/>
      <c r="S422" s="468"/>
      <c r="U422" s="398"/>
    </row>
    <row r="423" spans="3:21" x14ac:dyDescent="0.4">
      <c r="J423" s="3" t="s">
        <v>360</v>
      </c>
      <c r="K423" s="454"/>
      <c r="L423" s="459"/>
      <c r="M423" s="29"/>
      <c r="N423" s="41"/>
      <c r="O423" s="48"/>
      <c r="P423" s="26"/>
      <c r="Q423" s="17"/>
      <c r="R423" s="56"/>
      <c r="S423" s="461"/>
      <c r="U423" s="398"/>
    </row>
    <row r="424" spans="3:21" ht="19.5" thickBot="1" x14ac:dyDescent="0.45">
      <c r="J424" s="77"/>
      <c r="K424" s="237"/>
      <c r="L424" s="460"/>
      <c r="M424" s="70"/>
      <c r="N424" s="71"/>
      <c r="O424" s="53"/>
      <c r="P424" s="27"/>
      <c r="Q424" s="78"/>
      <c r="R424" s="397"/>
      <c r="S424" s="462"/>
      <c r="U424" s="398"/>
    </row>
    <row r="425" spans="3:21" ht="19.5" thickTop="1" x14ac:dyDescent="0.4">
      <c r="J425" s="10" t="s">
        <v>616</v>
      </c>
      <c r="K425" s="26"/>
      <c r="L425" s="436"/>
      <c r="M425" s="406"/>
      <c r="N425" s="75"/>
      <c r="O425" s="46"/>
      <c r="P425" s="29"/>
      <c r="Q425" s="400"/>
      <c r="R425" s="289"/>
      <c r="S425" s="371"/>
      <c r="U425" s="398"/>
    </row>
    <row r="426" spans="3:21" x14ac:dyDescent="0.4">
      <c r="I426" s="337"/>
      <c r="J426" s="403" t="s">
        <v>617</v>
      </c>
      <c r="K426" s="463" t="s">
        <v>351</v>
      </c>
      <c r="L426" s="17"/>
      <c r="M426" s="290"/>
      <c r="N426" s="401"/>
      <c r="O426" s="50"/>
      <c r="P426" s="463"/>
      <c r="Q426" s="38"/>
      <c r="R426" s="29"/>
      <c r="S426" s="38"/>
      <c r="U426" s="398"/>
    </row>
    <row r="427" spans="3:21" x14ac:dyDescent="0.4">
      <c r="I427" s="337"/>
      <c r="J427" s="404" t="s">
        <v>53</v>
      </c>
      <c r="K427" s="499">
        <v>300</v>
      </c>
      <c r="L427" s="18"/>
      <c r="M427" s="313"/>
      <c r="N427" s="41"/>
      <c r="O427" s="48"/>
      <c r="P427" s="433">
        <v>300</v>
      </c>
      <c r="Q427" s="17"/>
      <c r="R427" s="26"/>
      <c r="S427" s="17"/>
    </row>
    <row r="428" spans="3:21" x14ac:dyDescent="0.4">
      <c r="I428" s="337"/>
      <c r="J428" s="405"/>
      <c r="K428" s="464"/>
      <c r="L428" s="18"/>
      <c r="M428" s="57"/>
      <c r="N428" s="39"/>
      <c r="O428" s="49"/>
      <c r="P428" s="464"/>
      <c r="Q428" s="35"/>
      <c r="R428" s="25"/>
      <c r="S428" s="35"/>
    </row>
    <row r="429" spans="3:21" ht="19.5" thickBot="1" x14ac:dyDescent="0.45">
      <c r="J429" s="476" t="s">
        <v>38</v>
      </c>
      <c r="K429" s="477"/>
      <c r="L429" s="500"/>
      <c r="M429" s="478"/>
      <c r="N429" s="479"/>
      <c r="O429" s="480"/>
      <c r="P429" s="477"/>
      <c r="Q429" s="423"/>
      <c r="R429" s="421"/>
      <c r="S429" s="423"/>
      <c r="T429" s="398"/>
    </row>
    <row r="430" spans="3:21" ht="19.5" thickBot="1" x14ac:dyDescent="0.45">
      <c r="J430" s="3" t="s">
        <v>820</v>
      </c>
      <c r="K430" s="412"/>
      <c r="L430" s="414"/>
      <c r="M430" s="413"/>
      <c r="N430" s="416"/>
      <c r="O430" s="415"/>
      <c r="P430" s="413" t="s">
        <v>688</v>
      </c>
      <c r="Q430" s="444">
        <v>300</v>
      </c>
      <c r="R430" s="445">
        <v>300</v>
      </c>
      <c r="S430" s="414" t="s">
        <v>688</v>
      </c>
    </row>
    <row r="431" spans="3:21" ht="19.5" thickBot="1" x14ac:dyDescent="0.45">
      <c r="J431" s="407" t="s">
        <v>309</v>
      </c>
      <c r="K431" s="408">
        <f>SUM(K413:K430)</f>
        <v>10300</v>
      </c>
      <c r="L431" s="410">
        <f>SUM(L413:L430)</f>
        <v>10300</v>
      </c>
      <c r="M431" s="408"/>
      <c r="N431" s="411"/>
      <c r="O431" s="410"/>
      <c r="P431" s="408">
        <f>SUM(P425:P430)</f>
        <v>300</v>
      </c>
      <c r="Q431" s="410">
        <f>SUM(Q425:Q430)</f>
        <v>300</v>
      </c>
      <c r="R431" s="409">
        <f>SUM(R413:R430)</f>
        <v>10300</v>
      </c>
      <c r="S431" s="410">
        <f>SUM(S413:S430)</f>
        <v>10300</v>
      </c>
      <c r="T431" t="s">
        <v>825</v>
      </c>
    </row>
    <row r="432" spans="3:21" x14ac:dyDescent="0.4">
      <c r="P432" t="s">
        <v>63</v>
      </c>
      <c r="Q432" t="s">
        <v>829</v>
      </c>
      <c r="R432" s="509">
        <v>-300</v>
      </c>
    </row>
    <row r="434" spans="1:21" ht="19.5" thickBot="1" x14ac:dyDescent="0.45">
      <c r="A434">
        <v>63</v>
      </c>
      <c r="B434" s="270" t="s">
        <v>541</v>
      </c>
      <c r="C434" t="s">
        <v>773</v>
      </c>
      <c r="D434" s="156"/>
      <c r="G434" s="156"/>
      <c r="J434" t="s">
        <v>352</v>
      </c>
      <c r="S434" s="84"/>
      <c r="T434" s="398"/>
      <c r="U434" s="210"/>
    </row>
    <row r="435" spans="1:21" x14ac:dyDescent="0.4">
      <c r="C435" t="s">
        <v>769</v>
      </c>
      <c r="D435" t="s">
        <v>770</v>
      </c>
      <c r="J435" s="521" t="s">
        <v>0</v>
      </c>
      <c r="K435" s="517" t="s">
        <v>2</v>
      </c>
      <c r="L435" s="518"/>
      <c r="M435" s="517" t="s">
        <v>5</v>
      </c>
      <c r="N435" s="523"/>
      <c r="O435" s="524" t="s">
        <v>0</v>
      </c>
      <c r="P435" s="517" t="s">
        <v>6</v>
      </c>
      <c r="Q435" s="518"/>
      <c r="R435" s="517" t="s">
        <v>7</v>
      </c>
      <c r="S435" s="518"/>
      <c r="T435" s="210"/>
      <c r="U435" s="210"/>
    </row>
    <row r="436" spans="1:21" x14ac:dyDescent="0.4">
      <c r="B436" s="285"/>
      <c r="C436" s="149" t="s">
        <v>3</v>
      </c>
      <c r="D436" s="149"/>
      <c r="E436" s="149"/>
      <c r="F436" s="149" t="s">
        <v>4</v>
      </c>
      <c r="G436" s="149"/>
      <c r="J436" s="522"/>
      <c r="K436" s="5" t="s">
        <v>3</v>
      </c>
      <c r="L436" s="1" t="s">
        <v>4</v>
      </c>
      <c r="M436" s="6" t="s">
        <v>3</v>
      </c>
      <c r="N436" s="44" t="s">
        <v>4</v>
      </c>
      <c r="O436" s="525"/>
      <c r="P436" s="15" t="s">
        <v>3</v>
      </c>
      <c r="Q436" s="14" t="s">
        <v>4</v>
      </c>
      <c r="R436" s="15" t="s">
        <v>3</v>
      </c>
      <c r="S436" s="14" t="s">
        <v>4</v>
      </c>
      <c r="T436" s="210"/>
      <c r="U436" s="210"/>
    </row>
    <row r="437" spans="1:21" x14ac:dyDescent="0.4">
      <c r="C437" s="487" t="s">
        <v>511</v>
      </c>
      <c r="D437" s="149">
        <v>300</v>
      </c>
      <c r="E437" s="149"/>
      <c r="F437" s="487" t="s">
        <v>53</v>
      </c>
      <c r="G437" s="149">
        <v>300</v>
      </c>
      <c r="J437" s="3" t="s">
        <v>65</v>
      </c>
      <c r="K437" s="496">
        <v>10000</v>
      </c>
      <c r="L437" s="16"/>
      <c r="M437" s="31"/>
      <c r="N437" s="43"/>
      <c r="O437" s="46"/>
      <c r="P437" s="33"/>
      <c r="Q437" s="32"/>
      <c r="R437" s="497">
        <v>10000</v>
      </c>
      <c r="S437" s="34"/>
      <c r="T437" s="210"/>
      <c r="U437" s="210"/>
    </row>
    <row r="438" spans="1:21" x14ac:dyDescent="0.4">
      <c r="J438" s="7" t="s">
        <v>32</v>
      </c>
      <c r="K438" s="137"/>
      <c r="L438" s="17"/>
      <c r="M438" s="26"/>
      <c r="N438" s="41"/>
      <c r="O438" s="47"/>
      <c r="P438" s="26"/>
      <c r="Q438" s="17"/>
      <c r="R438" s="97"/>
      <c r="S438" s="17"/>
      <c r="T438" s="210"/>
      <c r="U438" s="210"/>
    </row>
    <row r="439" spans="1:21" x14ac:dyDescent="0.4">
      <c r="J439" s="7" t="s">
        <v>325</v>
      </c>
      <c r="K439" s="138"/>
      <c r="L439" s="17"/>
      <c r="M439" s="25"/>
      <c r="N439" s="41"/>
      <c r="O439" s="48"/>
      <c r="P439" s="26"/>
      <c r="Q439" s="17"/>
      <c r="R439" s="138"/>
      <c r="S439" s="35"/>
      <c r="T439" s="210"/>
      <c r="U439" s="210"/>
    </row>
    <row r="440" spans="1:21" x14ac:dyDescent="0.4">
      <c r="J440" s="3" t="s">
        <v>520</v>
      </c>
      <c r="K440" s="97"/>
      <c r="L440" s="17"/>
      <c r="M440" s="25"/>
      <c r="N440" s="41"/>
      <c r="O440" s="48"/>
      <c r="P440" s="26"/>
      <c r="Q440" s="17"/>
      <c r="R440" s="139"/>
      <c r="S440" s="35"/>
      <c r="T440" s="399"/>
      <c r="U440" s="210"/>
    </row>
    <row r="441" spans="1:21" x14ac:dyDescent="0.4">
      <c r="J441" s="3" t="s">
        <v>521</v>
      </c>
      <c r="K441" s="97"/>
      <c r="L441" s="17"/>
      <c r="M441" s="25"/>
      <c r="N441" s="41"/>
      <c r="O441" s="48"/>
      <c r="P441" s="26"/>
      <c r="Q441" s="17"/>
      <c r="R441" s="139"/>
      <c r="S441" s="35"/>
      <c r="T441" s="210"/>
      <c r="U441" s="210"/>
    </row>
    <row r="442" spans="1:21" x14ac:dyDescent="0.4">
      <c r="J442" s="311" t="s">
        <v>486</v>
      </c>
      <c r="K442" s="97"/>
      <c r="L442" s="95"/>
      <c r="M442" s="25"/>
      <c r="N442" s="41"/>
      <c r="O442" s="48"/>
      <c r="P442" s="26"/>
      <c r="Q442" s="17"/>
      <c r="R442" s="139"/>
      <c r="S442" s="434"/>
    </row>
    <row r="443" spans="1:21" ht="19.5" thickBot="1" x14ac:dyDescent="0.45">
      <c r="J443" s="4"/>
      <c r="K443" s="420"/>
      <c r="L443" s="24"/>
      <c r="M443" s="421"/>
      <c r="N443" s="40"/>
      <c r="O443" s="447"/>
      <c r="P443" s="446"/>
      <c r="Q443" s="80"/>
      <c r="R443" s="422"/>
      <c r="S443" s="423"/>
    </row>
    <row r="444" spans="1:21" x14ac:dyDescent="0.4">
      <c r="J444" s="3" t="s">
        <v>161</v>
      </c>
      <c r="K444" s="448"/>
      <c r="L444" s="469">
        <v>10000</v>
      </c>
      <c r="M444" s="449"/>
      <c r="N444" s="452"/>
      <c r="O444" s="337"/>
      <c r="Q444" s="257"/>
      <c r="R444" s="249"/>
      <c r="S444" s="466">
        <v>10000</v>
      </c>
    </row>
    <row r="445" spans="1:21" x14ac:dyDescent="0.4">
      <c r="J445" s="3" t="s">
        <v>511</v>
      </c>
      <c r="K445" s="489">
        <v>300</v>
      </c>
      <c r="L445" s="501">
        <v>300</v>
      </c>
      <c r="M445" s="249"/>
      <c r="N445" s="254"/>
      <c r="O445" s="337"/>
      <c r="Q445" s="257"/>
      <c r="R445" s="492">
        <v>300</v>
      </c>
      <c r="S445" s="338">
        <v>300</v>
      </c>
      <c r="T445" s="210" t="s">
        <v>821</v>
      </c>
      <c r="U445" s="210"/>
    </row>
    <row r="446" spans="1:21" ht="19.5" thickBot="1" x14ac:dyDescent="0.45">
      <c r="J446" s="4"/>
      <c r="K446" s="412"/>
      <c r="L446" s="471"/>
      <c r="M446" s="413"/>
      <c r="N446" s="416"/>
      <c r="O446" s="415"/>
      <c r="Q446" s="414"/>
      <c r="R446" s="413"/>
      <c r="S446" s="468"/>
    </row>
    <row r="447" spans="1:21" x14ac:dyDescent="0.4">
      <c r="J447" s="424" t="s">
        <v>348</v>
      </c>
      <c r="K447" s="425"/>
      <c r="L447" s="472">
        <v>-300</v>
      </c>
      <c r="M447" s="426" t="s">
        <v>824</v>
      </c>
      <c r="N447" s="427"/>
      <c r="O447" s="429"/>
      <c r="P447" s="450"/>
      <c r="Q447" s="453"/>
      <c r="R447" s="451"/>
      <c r="S447" s="472">
        <v>-300</v>
      </c>
    </row>
    <row r="448" spans="1:21" ht="19.5" thickBot="1" x14ac:dyDescent="0.45">
      <c r="J448" s="77" t="s">
        <v>348</v>
      </c>
      <c r="K448" s="237"/>
      <c r="L448" s="473"/>
      <c r="M448" s="27"/>
      <c r="N448" s="428"/>
      <c r="O448" s="430"/>
      <c r="P448" s="27"/>
      <c r="Q448" s="22"/>
      <c r="R448" s="56"/>
      <c r="S448" s="473"/>
    </row>
    <row r="449" spans="2:21" ht="19.5" thickTop="1" x14ac:dyDescent="0.4">
      <c r="J449" s="10" t="s">
        <v>616</v>
      </c>
      <c r="K449" s="26"/>
      <c r="L449" s="436"/>
      <c r="M449" s="406"/>
      <c r="N449" s="75"/>
      <c r="O449" s="46"/>
      <c r="P449" s="29"/>
      <c r="Q449" s="400"/>
      <c r="R449" s="289"/>
      <c r="S449" s="371"/>
    </row>
    <row r="450" spans="2:21" x14ac:dyDescent="0.4">
      <c r="I450" s="337"/>
      <c r="J450" s="403" t="s">
        <v>617</v>
      </c>
      <c r="K450" s="463"/>
      <c r="L450" s="17"/>
      <c r="M450" s="290"/>
      <c r="N450" s="401"/>
      <c r="O450" s="50"/>
      <c r="P450" s="463"/>
      <c r="Q450" s="38"/>
      <c r="R450" s="29"/>
      <c r="S450" s="38"/>
    </row>
    <row r="451" spans="2:21" x14ac:dyDescent="0.4">
      <c r="I451" s="337"/>
      <c r="J451" s="404" t="s">
        <v>53</v>
      </c>
      <c r="K451" s="464"/>
      <c r="L451" s="488">
        <v>300</v>
      </c>
      <c r="M451" s="313"/>
      <c r="N451" s="41"/>
      <c r="O451" s="48"/>
      <c r="P451" s="465"/>
      <c r="Q451" s="491">
        <v>300</v>
      </c>
      <c r="R451" s="26"/>
      <c r="S451" s="17"/>
    </row>
    <row r="452" spans="2:21" x14ac:dyDescent="0.4">
      <c r="I452" s="337"/>
      <c r="J452" s="405"/>
      <c r="K452" s="464"/>
      <c r="L452" s="18"/>
      <c r="M452" s="57"/>
      <c r="N452" s="39"/>
      <c r="O452" s="49"/>
      <c r="P452" s="464"/>
      <c r="Q452" s="35"/>
      <c r="R452" s="25"/>
      <c r="S452" s="35"/>
    </row>
    <row r="453" spans="2:21" ht="19.5" thickBot="1" x14ac:dyDescent="0.45">
      <c r="J453" s="476" t="s">
        <v>38</v>
      </c>
      <c r="K453" s="477"/>
      <c r="L453" s="483"/>
      <c r="M453" s="478"/>
      <c r="N453" s="479"/>
      <c r="O453" s="480"/>
      <c r="P453" s="477"/>
      <c r="Q453" s="483"/>
      <c r="R453" s="421"/>
      <c r="S453" s="423"/>
    </row>
    <row r="454" spans="2:21" ht="19.5" thickBot="1" x14ac:dyDescent="0.45">
      <c r="J454" s="4" t="s">
        <v>820</v>
      </c>
      <c r="K454" s="481"/>
      <c r="L454" s="80"/>
      <c r="M454" s="481"/>
      <c r="N454" s="482"/>
      <c r="O454" s="447"/>
      <c r="P454" s="481"/>
      <c r="Q454" s="24"/>
      <c r="R454" s="30"/>
      <c r="S454" s="80"/>
    </row>
    <row r="455" spans="2:21" ht="19.5" thickBot="1" x14ac:dyDescent="0.45">
      <c r="J455" s="407" t="s">
        <v>309</v>
      </c>
      <c r="K455" s="474">
        <f>SUM(K437:K454)</f>
        <v>10300</v>
      </c>
      <c r="L455" s="475">
        <f>SUM(L437:L454)</f>
        <v>10300</v>
      </c>
      <c r="M455" s="419"/>
      <c r="N455" s="418"/>
      <c r="O455" s="417"/>
      <c r="P455" s="474">
        <f>SUM(P449:P454)</f>
        <v>0</v>
      </c>
      <c r="Q455" s="431">
        <f>SUM(Q450:Q454)</f>
        <v>300</v>
      </c>
      <c r="R455" s="432">
        <f>SUM(R437:R454)</f>
        <v>10300</v>
      </c>
      <c r="S455" s="431">
        <f>SUM(S437:S454)</f>
        <v>10000</v>
      </c>
    </row>
    <row r="456" spans="2:21" x14ac:dyDescent="0.4">
      <c r="P456" t="s">
        <v>63</v>
      </c>
      <c r="Q456" t="s">
        <v>829</v>
      </c>
      <c r="R456" s="84" t="s">
        <v>831</v>
      </c>
    </row>
    <row r="459" spans="2:21" ht="19.5" thickBot="1" x14ac:dyDescent="0.45">
      <c r="B459" t="s">
        <v>395</v>
      </c>
      <c r="C459" t="s">
        <v>774</v>
      </c>
      <c r="J459" t="s">
        <v>849</v>
      </c>
      <c r="K459" t="s">
        <v>838</v>
      </c>
      <c r="S459" s="84"/>
      <c r="T459" s="398"/>
      <c r="U459" s="210"/>
    </row>
    <row r="460" spans="2:21" x14ac:dyDescent="0.4">
      <c r="C460" t="s">
        <v>776</v>
      </c>
      <c r="J460" s="521" t="s">
        <v>0</v>
      </c>
      <c r="K460" s="517" t="s">
        <v>2</v>
      </c>
      <c r="L460" s="518"/>
      <c r="M460" s="517" t="s">
        <v>5</v>
      </c>
      <c r="N460" s="523"/>
      <c r="O460" s="524" t="s">
        <v>0</v>
      </c>
      <c r="P460" s="517" t="s">
        <v>6</v>
      </c>
      <c r="Q460" s="518"/>
      <c r="R460" s="517" t="s">
        <v>7</v>
      </c>
      <c r="S460" s="518"/>
      <c r="T460" s="210" t="s">
        <v>851</v>
      </c>
      <c r="U460" s="210"/>
    </row>
    <row r="461" spans="2:21" x14ac:dyDescent="0.4">
      <c r="C461" s="149" t="s">
        <v>3</v>
      </c>
      <c r="D461" s="164"/>
      <c r="E461" s="149"/>
      <c r="F461" s="166" t="s">
        <v>4</v>
      </c>
      <c r="G461" s="149"/>
      <c r="J461" s="522"/>
      <c r="K461" s="5" t="s">
        <v>3</v>
      </c>
      <c r="L461" s="1" t="s">
        <v>4</v>
      </c>
      <c r="M461" s="6" t="s">
        <v>3</v>
      </c>
      <c r="N461" s="44" t="s">
        <v>4</v>
      </c>
      <c r="O461" s="525"/>
      <c r="P461" s="15" t="s">
        <v>3</v>
      </c>
      <c r="Q461" s="14" t="s">
        <v>4</v>
      </c>
      <c r="R461" s="15" t="s">
        <v>3</v>
      </c>
      <c r="S461" s="14" t="s">
        <v>4</v>
      </c>
      <c r="T461" s="210" t="s">
        <v>852</v>
      </c>
      <c r="U461" s="210"/>
    </row>
    <row r="462" spans="2:21" x14ac:dyDescent="0.4">
      <c r="C462" s="484" t="s">
        <v>161</v>
      </c>
      <c r="D462" s="268">
        <v>10000</v>
      </c>
      <c r="E462" s="149"/>
      <c r="F462" s="485" t="s">
        <v>65</v>
      </c>
      <c r="G462" s="165">
        <v>10000</v>
      </c>
      <c r="J462" s="3" t="s">
        <v>65</v>
      </c>
      <c r="K462" s="136">
        <v>10000</v>
      </c>
      <c r="L462" s="16" t="s">
        <v>823</v>
      </c>
      <c r="M462" s="31"/>
      <c r="N462" s="43"/>
      <c r="O462" s="46"/>
      <c r="P462" s="33"/>
      <c r="Q462" s="32"/>
      <c r="R462" s="140">
        <v>10000</v>
      </c>
      <c r="S462" s="34"/>
      <c r="T462" s="210" t="s">
        <v>853</v>
      </c>
      <c r="U462" s="210"/>
    </row>
    <row r="463" spans="2:21" x14ac:dyDescent="0.4">
      <c r="J463" s="7" t="s">
        <v>32</v>
      </c>
      <c r="K463" s="93">
        <v>-11200</v>
      </c>
      <c r="L463" s="17" t="s">
        <v>813</v>
      </c>
      <c r="M463" s="26"/>
      <c r="N463" s="41"/>
      <c r="O463" s="47"/>
      <c r="P463" s="26"/>
      <c r="Q463" s="17"/>
      <c r="R463" s="490">
        <v>-11200</v>
      </c>
      <c r="S463" s="17"/>
      <c r="T463" s="210"/>
      <c r="U463" s="210"/>
    </row>
    <row r="464" spans="2:21" x14ac:dyDescent="0.4">
      <c r="B464" t="s">
        <v>395</v>
      </c>
      <c r="C464" t="s">
        <v>775</v>
      </c>
      <c r="J464" s="7" t="s">
        <v>325</v>
      </c>
      <c r="K464" s="297"/>
      <c r="M464" s="25"/>
      <c r="N464" s="41"/>
      <c r="O464" s="48"/>
      <c r="P464" s="26"/>
      <c r="Q464" s="17"/>
      <c r="R464" s="138"/>
      <c r="S464" s="35"/>
      <c r="T464" s="210"/>
      <c r="U464" s="210"/>
    </row>
    <row r="465" spans="3:21" x14ac:dyDescent="0.4">
      <c r="J465" s="3" t="s">
        <v>520</v>
      </c>
      <c r="K465" s="97"/>
      <c r="L465" s="17"/>
      <c r="M465" s="25"/>
      <c r="N465" s="41"/>
      <c r="O465" s="48"/>
      <c r="P465" s="26"/>
      <c r="Q465" s="17"/>
      <c r="R465" s="139"/>
      <c r="S465" s="35"/>
      <c r="T465" s="399"/>
      <c r="U465" s="210"/>
    </row>
    <row r="466" spans="3:21" x14ac:dyDescent="0.4">
      <c r="C466" s="149" t="s">
        <v>3</v>
      </c>
      <c r="D466" s="164"/>
      <c r="E466" s="149"/>
      <c r="F466" s="166" t="s">
        <v>4</v>
      </c>
      <c r="G466" s="149"/>
      <c r="J466" s="3" t="s">
        <v>521</v>
      </c>
      <c r="K466" s="97"/>
      <c r="L466" s="17"/>
      <c r="M466" s="25"/>
      <c r="N466" s="41"/>
      <c r="O466" s="48"/>
      <c r="P466" s="26"/>
      <c r="Q466" s="17"/>
      <c r="R466" s="139"/>
      <c r="S466" s="35"/>
      <c r="T466" s="210"/>
      <c r="U466" s="210"/>
    </row>
    <row r="467" spans="3:21" x14ac:dyDescent="0.4">
      <c r="C467" s="484" t="s">
        <v>53</v>
      </c>
      <c r="D467" s="268">
        <v>1200</v>
      </c>
      <c r="E467" s="149"/>
      <c r="F467" s="485" t="s">
        <v>65</v>
      </c>
      <c r="G467" s="165">
        <v>1200</v>
      </c>
      <c r="J467" s="311" t="s">
        <v>486</v>
      </c>
      <c r="K467" s="97"/>
      <c r="L467" s="95"/>
      <c r="M467" s="25"/>
      <c r="N467" s="41"/>
      <c r="O467" s="48"/>
      <c r="P467" s="26"/>
      <c r="Q467" s="17"/>
      <c r="R467" s="139"/>
      <c r="S467" s="55"/>
    </row>
    <row r="468" spans="3:21" ht="19.5" thickBot="1" x14ac:dyDescent="0.45">
      <c r="J468" s="4"/>
      <c r="K468" s="26" t="s">
        <v>813</v>
      </c>
      <c r="L468" s="24" t="s">
        <v>823</v>
      </c>
      <c r="M468" s="421"/>
      <c r="N468" s="40"/>
      <c r="O468" s="447"/>
      <c r="P468" s="446"/>
      <c r="Q468" s="80"/>
      <c r="R468" s="422"/>
      <c r="S468" s="423"/>
    </row>
    <row r="469" spans="3:21" x14ac:dyDescent="0.4">
      <c r="J469" s="3" t="s">
        <v>161</v>
      </c>
      <c r="K469" s="486">
        <v>10000</v>
      </c>
      <c r="L469" s="469">
        <v>10000</v>
      </c>
      <c r="M469" s="449"/>
      <c r="N469" s="452"/>
      <c r="O469" s="337"/>
      <c r="Q469" s="257"/>
      <c r="R469" s="493">
        <v>10000</v>
      </c>
      <c r="S469" s="466">
        <v>10000</v>
      </c>
      <c r="T469" s="210" t="s">
        <v>821</v>
      </c>
      <c r="U469" s="210"/>
    </row>
    <row r="470" spans="3:21" x14ac:dyDescent="0.4">
      <c r="J470" s="3" t="s">
        <v>511</v>
      </c>
      <c r="K470" s="489">
        <v>300</v>
      </c>
      <c r="L470" s="501">
        <v>300</v>
      </c>
      <c r="M470" s="249"/>
      <c r="N470" s="254"/>
      <c r="O470" s="337"/>
      <c r="Q470" s="257"/>
      <c r="R470" s="492">
        <v>300</v>
      </c>
      <c r="S470" s="338">
        <v>300</v>
      </c>
      <c r="T470" t="s">
        <v>855</v>
      </c>
    </row>
    <row r="471" spans="3:21" ht="19.5" thickBot="1" x14ac:dyDescent="0.45">
      <c r="J471" s="4"/>
      <c r="K471" s="412"/>
      <c r="L471" s="471"/>
      <c r="M471" s="413"/>
      <c r="N471" s="416"/>
      <c r="O471" s="415"/>
      <c r="Q471" s="414"/>
      <c r="R471" s="413"/>
      <c r="S471" s="468"/>
    </row>
    <row r="472" spans="3:21" x14ac:dyDescent="0.4">
      <c r="J472" s="424" t="s">
        <v>348</v>
      </c>
      <c r="K472" s="425"/>
      <c r="L472" s="472">
        <v>-300</v>
      </c>
      <c r="M472" s="426" t="s">
        <v>824</v>
      </c>
      <c r="N472" s="427"/>
      <c r="O472" s="429"/>
      <c r="P472" s="450"/>
      <c r="Q472" s="453"/>
      <c r="R472" s="451"/>
      <c r="S472" s="472">
        <v>-300</v>
      </c>
    </row>
    <row r="473" spans="3:21" ht="19.5" thickBot="1" x14ac:dyDescent="0.45">
      <c r="J473" s="77"/>
      <c r="K473" s="237"/>
      <c r="L473" s="473"/>
      <c r="M473" s="27"/>
      <c r="N473" s="428"/>
      <c r="O473" s="430"/>
      <c r="P473" s="27"/>
      <c r="Q473" s="22"/>
      <c r="R473" s="56"/>
      <c r="S473" s="473"/>
    </row>
    <row r="474" spans="3:21" ht="19.5" thickTop="1" x14ac:dyDescent="0.4">
      <c r="J474" s="10" t="s">
        <v>616</v>
      </c>
      <c r="L474" s="436"/>
      <c r="M474" s="406"/>
      <c r="N474" s="75"/>
      <c r="O474" s="46"/>
      <c r="P474" s="29"/>
      <c r="Q474" s="400"/>
      <c r="R474" s="289"/>
      <c r="S474" s="371"/>
    </row>
    <row r="475" spans="3:21" x14ac:dyDescent="0.4">
      <c r="I475" s="337"/>
      <c r="J475" s="403"/>
      <c r="K475" s="26" t="s">
        <v>813</v>
      </c>
      <c r="L475" s="17" t="s">
        <v>352</v>
      </c>
      <c r="M475" s="290"/>
      <c r="N475" s="401"/>
      <c r="O475" s="50"/>
      <c r="P475" s="463"/>
      <c r="Q475" s="38"/>
      <c r="R475" s="29"/>
      <c r="S475" s="38"/>
    </row>
    <row r="476" spans="3:21" x14ac:dyDescent="0.4">
      <c r="I476" s="337"/>
      <c r="J476" s="404" t="s">
        <v>53</v>
      </c>
      <c r="K476" s="93">
        <v>1200</v>
      </c>
      <c r="L476" s="488">
        <v>300</v>
      </c>
      <c r="M476" s="313"/>
      <c r="N476" s="41"/>
      <c r="O476" s="48"/>
      <c r="P476" s="490">
        <v>1200</v>
      </c>
      <c r="Q476" s="491">
        <v>300</v>
      </c>
      <c r="R476" s="26"/>
      <c r="S476" s="17"/>
      <c r="T476" t="s">
        <v>854</v>
      </c>
    </row>
    <row r="477" spans="3:21" x14ac:dyDescent="0.4">
      <c r="I477" s="337"/>
      <c r="J477" s="405"/>
      <c r="K477" s="464"/>
      <c r="L477" s="18"/>
      <c r="M477" s="57"/>
      <c r="N477" s="39"/>
      <c r="O477" s="49"/>
      <c r="P477" s="464"/>
      <c r="Q477" s="35"/>
      <c r="R477" s="25"/>
      <c r="S477" s="35"/>
    </row>
    <row r="478" spans="3:21" ht="19.5" thickBot="1" x14ac:dyDescent="0.45">
      <c r="J478" s="476" t="s">
        <v>38</v>
      </c>
      <c r="K478" s="477"/>
      <c r="L478" s="483"/>
      <c r="M478" s="478"/>
      <c r="N478" s="479"/>
      <c r="O478" s="480"/>
      <c r="P478" s="477"/>
      <c r="Q478" s="483"/>
      <c r="R478" s="421"/>
      <c r="S478" s="423"/>
    </row>
    <row r="479" spans="3:21" ht="19.5" thickBot="1" x14ac:dyDescent="0.45">
      <c r="J479" s="4" t="s">
        <v>820</v>
      </c>
      <c r="K479" s="481"/>
      <c r="L479" s="80"/>
      <c r="M479" s="481"/>
      <c r="N479" s="482"/>
      <c r="O479" s="447"/>
      <c r="P479" s="481"/>
      <c r="Q479" s="24">
        <v>900</v>
      </c>
      <c r="R479" s="30">
        <v>900</v>
      </c>
      <c r="S479" s="80"/>
    </row>
    <row r="480" spans="3:21" ht="19.5" thickBot="1" x14ac:dyDescent="0.45">
      <c r="J480" s="407" t="s">
        <v>309</v>
      </c>
      <c r="K480" s="474">
        <f>SUM(K462:K479)</f>
        <v>10300</v>
      </c>
      <c r="L480" s="475">
        <f>SUM(L462:L479)</f>
        <v>10300</v>
      </c>
      <c r="M480" s="419"/>
      <c r="N480" s="418"/>
      <c r="O480" s="417"/>
      <c r="P480" s="474">
        <f>SUM(P474:P479)</f>
        <v>1200</v>
      </c>
      <c r="Q480" s="431">
        <f>SUM(Q474:Q479)</f>
        <v>1200</v>
      </c>
      <c r="R480" s="432">
        <f>SUM(R462:R479)</f>
        <v>10000</v>
      </c>
      <c r="S480" s="431">
        <f>SUM(S462:S479)</f>
        <v>10000</v>
      </c>
      <c r="T480" t="s">
        <v>822</v>
      </c>
    </row>
    <row r="481" spans="11:20" x14ac:dyDescent="0.4">
      <c r="P481" t="s">
        <v>63</v>
      </c>
      <c r="Q481" t="s">
        <v>829</v>
      </c>
      <c r="R481" s="84">
        <v>-900</v>
      </c>
      <c r="T481" s="155" t="s">
        <v>848</v>
      </c>
    </row>
    <row r="482" spans="11:20" x14ac:dyDescent="0.4">
      <c r="T482" t="s">
        <v>850</v>
      </c>
    </row>
    <row r="483" spans="11:20" ht="19.5" thickBot="1" x14ac:dyDescent="0.45">
      <c r="L483" s="331" t="s">
        <v>832</v>
      </c>
      <c r="M483" s="331"/>
      <c r="N483" s="331"/>
      <c r="O483" s="331" t="s">
        <v>833</v>
      </c>
      <c r="P483" s="331"/>
      <c r="Q483" s="331"/>
      <c r="R483" s="331" t="s">
        <v>832</v>
      </c>
      <c r="S483" s="331"/>
    </row>
    <row r="484" spans="11:20" x14ac:dyDescent="0.4">
      <c r="M484" s="84" t="s">
        <v>834</v>
      </c>
      <c r="N484" s="84">
        <v>-300</v>
      </c>
      <c r="O484" s="84"/>
      <c r="P484" s="84"/>
      <c r="Q484" s="84"/>
      <c r="R484" s="84" t="s">
        <v>834</v>
      </c>
      <c r="S484" s="84">
        <v>-900</v>
      </c>
    </row>
    <row r="485" spans="11:20" x14ac:dyDescent="0.4">
      <c r="K485" t="s">
        <v>835</v>
      </c>
      <c r="R485" t="s">
        <v>837</v>
      </c>
    </row>
    <row r="486" spans="11:20" x14ac:dyDescent="0.4">
      <c r="K486" t="s">
        <v>836</v>
      </c>
    </row>
  </sheetData>
  <mergeCells count="31">
    <mergeCell ref="T75:U75"/>
    <mergeCell ref="J107:J108"/>
    <mergeCell ref="K107:L107"/>
    <mergeCell ref="M107:N107"/>
    <mergeCell ref="O107:O108"/>
    <mergeCell ref="P107:Q107"/>
    <mergeCell ref="R107:S107"/>
    <mergeCell ref="J83:J84"/>
    <mergeCell ref="K83:L83"/>
    <mergeCell ref="M83:N83"/>
    <mergeCell ref="O83:O84"/>
    <mergeCell ref="P83:Q83"/>
    <mergeCell ref="R83:S83"/>
    <mergeCell ref="R411:S411"/>
    <mergeCell ref="J435:J436"/>
    <mergeCell ref="K435:L435"/>
    <mergeCell ref="M435:N435"/>
    <mergeCell ref="O435:O436"/>
    <mergeCell ref="P435:Q435"/>
    <mergeCell ref="R435:S435"/>
    <mergeCell ref="J411:J412"/>
    <mergeCell ref="K411:L411"/>
    <mergeCell ref="M411:N411"/>
    <mergeCell ref="O411:O412"/>
    <mergeCell ref="P411:Q411"/>
    <mergeCell ref="R460:S460"/>
    <mergeCell ref="J460:J461"/>
    <mergeCell ref="K460:L460"/>
    <mergeCell ref="M460:N460"/>
    <mergeCell ref="O460:O461"/>
    <mergeCell ref="P460:Q460"/>
  </mergeCells>
  <phoneticPr fontId="1"/>
  <pageMargins left="0.7" right="0.7" top="0.75" bottom="0.75" header="0.3" footer="0.3"/>
  <pageSetup paperSize="9"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4F9E1-1AAD-4E32-BCD9-1D33D4A270E4}">
  <sheetPr codeName="Sheet3"/>
  <dimension ref="A1:W117"/>
  <sheetViews>
    <sheetView zoomScale="82" zoomScaleNormal="82" workbookViewId="0">
      <selection activeCell="A2" sqref="A2"/>
    </sheetView>
  </sheetViews>
  <sheetFormatPr defaultRowHeight="18.75" x14ac:dyDescent="0.4"/>
  <cols>
    <col min="1" max="1" width="19.125" customWidth="1"/>
    <col min="2" max="2" width="18.75" customWidth="1"/>
    <col min="3" max="3" width="19.25" customWidth="1"/>
    <col min="4" max="4" width="13.125" customWidth="1"/>
    <col min="5" max="5" width="12.5" customWidth="1"/>
    <col min="6" max="6" width="17.625" customWidth="1"/>
    <col min="7" max="7" width="13.375" customWidth="1"/>
    <col min="8" max="8" width="12.875" customWidth="1"/>
    <col min="9" max="9" width="13.375" customWidth="1"/>
    <col min="10" max="10" width="13.25" customWidth="1"/>
    <col min="11" max="11" width="12.75" customWidth="1"/>
    <col min="12" max="12" width="12.25" customWidth="1"/>
    <col min="13" max="13" width="18.5" customWidth="1"/>
    <col min="14" max="15" width="9" customWidth="1"/>
    <col min="17" max="17" width="19.875" customWidth="1"/>
    <col min="18" max="18" width="10.5" customWidth="1"/>
    <col min="19" max="19" width="11" customWidth="1"/>
  </cols>
  <sheetData>
    <row r="1" spans="1:23" ht="35.25" customHeight="1" x14ac:dyDescent="0.4">
      <c r="A1" s="519" t="s">
        <v>86</v>
      </c>
      <c r="B1" s="520"/>
      <c r="C1" s="520"/>
      <c r="D1" s="520"/>
      <c r="E1" s="520"/>
      <c r="F1" s="520"/>
      <c r="G1" s="520"/>
      <c r="H1" s="520"/>
      <c r="I1" s="520"/>
      <c r="J1" s="520"/>
    </row>
    <row r="2" spans="1:23" ht="28.5" customHeight="1" thickBot="1" x14ac:dyDescent="0.45">
      <c r="D2" s="520" t="s">
        <v>1</v>
      </c>
      <c r="E2" s="520"/>
      <c r="F2" s="520"/>
      <c r="G2" s="520"/>
    </row>
    <row r="3" spans="1:23" x14ac:dyDescent="0.4">
      <c r="A3" s="521" t="s">
        <v>0</v>
      </c>
      <c r="B3" s="517" t="s">
        <v>2</v>
      </c>
      <c r="C3" s="518"/>
      <c r="D3" s="517" t="s">
        <v>5</v>
      </c>
      <c r="E3" s="523"/>
      <c r="F3" s="524" t="s">
        <v>0</v>
      </c>
      <c r="G3" s="517" t="s">
        <v>6</v>
      </c>
      <c r="H3" s="518"/>
      <c r="I3" s="517" t="s">
        <v>7</v>
      </c>
      <c r="J3" s="518"/>
      <c r="R3" t="s">
        <v>364</v>
      </c>
    </row>
    <row r="4" spans="1:23" x14ac:dyDescent="0.4">
      <c r="A4" s="522"/>
      <c r="B4" s="5" t="s">
        <v>3</v>
      </c>
      <c r="C4" s="1" t="s">
        <v>4</v>
      </c>
      <c r="D4" s="6" t="s">
        <v>3</v>
      </c>
      <c r="E4" s="44" t="s">
        <v>4</v>
      </c>
      <c r="F4" s="525"/>
      <c r="G4" s="15" t="s">
        <v>3</v>
      </c>
      <c r="H4" s="14" t="s">
        <v>4</v>
      </c>
      <c r="I4" s="15" t="s">
        <v>3</v>
      </c>
      <c r="J4" s="14" t="s">
        <v>4</v>
      </c>
      <c r="L4" s="286" t="s">
        <v>634</v>
      </c>
      <c r="R4" s="159" t="s">
        <v>365</v>
      </c>
    </row>
    <row r="5" spans="1:23" x14ac:dyDescent="0.4">
      <c r="A5" s="241" t="s">
        <v>83</v>
      </c>
      <c r="B5" s="246" t="s">
        <v>83</v>
      </c>
      <c r="C5" s="16"/>
      <c r="D5" s="31"/>
      <c r="E5" s="43"/>
      <c r="F5" s="46"/>
      <c r="G5" s="33"/>
      <c r="H5" s="32"/>
      <c r="I5" s="106"/>
      <c r="J5" s="34"/>
      <c r="L5" t="s">
        <v>9</v>
      </c>
      <c r="R5" t="s">
        <v>373</v>
      </c>
    </row>
    <row r="6" spans="1:23" x14ac:dyDescent="0.4">
      <c r="A6" s="7" t="s">
        <v>357</v>
      </c>
      <c r="B6" s="101" t="s">
        <v>620</v>
      </c>
      <c r="C6" s="17"/>
      <c r="D6" s="26"/>
      <c r="E6" s="41"/>
      <c r="F6" s="47"/>
      <c r="G6" s="26"/>
      <c r="H6" s="17"/>
      <c r="I6" s="104"/>
      <c r="J6" s="17"/>
      <c r="T6" t="s">
        <v>624</v>
      </c>
      <c r="W6" t="s">
        <v>359</v>
      </c>
    </row>
    <row r="7" spans="1:23" x14ac:dyDescent="0.4">
      <c r="A7" s="3" t="s">
        <v>353</v>
      </c>
      <c r="B7" s="102"/>
      <c r="C7" s="17" t="s">
        <v>390</v>
      </c>
      <c r="D7" s="25"/>
      <c r="E7" s="41" t="s">
        <v>358</v>
      </c>
      <c r="F7" s="48"/>
      <c r="G7" s="26"/>
      <c r="H7" s="17"/>
      <c r="I7" s="102"/>
      <c r="J7" s="35"/>
      <c r="L7" s="159" t="s">
        <v>635</v>
      </c>
      <c r="T7" t="s">
        <v>625</v>
      </c>
    </row>
    <row r="8" spans="1:23" x14ac:dyDescent="0.4">
      <c r="A8" s="3" t="s">
        <v>325</v>
      </c>
      <c r="B8" s="103"/>
      <c r="C8" s="17" t="s">
        <v>391</v>
      </c>
      <c r="D8" s="25"/>
      <c r="E8" s="41"/>
      <c r="F8" s="48"/>
      <c r="G8" s="26"/>
      <c r="H8" s="17"/>
      <c r="I8" s="105"/>
      <c r="J8" s="35"/>
      <c r="L8" t="s">
        <v>486</v>
      </c>
      <c r="T8" t="s">
        <v>626</v>
      </c>
    </row>
    <row r="9" spans="1:23" x14ac:dyDescent="0.4">
      <c r="B9" s="103"/>
      <c r="C9" s="17" t="s">
        <v>392</v>
      </c>
      <c r="D9" s="25"/>
      <c r="E9" s="41"/>
      <c r="F9" s="48"/>
      <c r="G9" s="26"/>
      <c r="H9" s="17"/>
      <c r="I9" s="105"/>
      <c r="J9" s="35"/>
      <c r="T9" t="s">
        <v>627</v>
      </c>
    </row>
    <row r="10" spans="1:23" x14ac:dyDescent="0.4">
      <c r="B10" s="103"/>
      <c r="C10" s="17"/>
      <c r="D10" s="25"/>
      <c r="E10" s="41"/>
      <c r="F10" s="48"/>
      <c r="G10" s="26"/>
      <c r="H10" s="17"/>
      <c r="I10" s="105"/>
      <c r="J10" s="35"/>
      <c r="L10" s="159" t="s">
        <v>664</v>
      </c>
    </row>
    <row r="11" spans="1:23" x14ac:dyDescent="0.4">
      <c r="B11" s="261" t="s">
        <v>405</v>
      </c>
      <c r="I11" s="248"/>
      <c r="J11" s="35"/>
      <c r="L11" t="s">
        <v>369</v>
      </c>
    </row>
    <row r="12" spans="1:23" x14ac:dyDescent="0.4">
      <c r="A12" s="159"/>
      <c r="B12" s="248" t="s">
        <v>507</v>
      </c>
      <c r="I12" s="248"/>
      <c r="J12" s="35"/>
      <c r="T12" t="s">
        <v>628</v>
      </c>
    </row>
    <row r="13" spans="1:23" x14ac:dyDescent="0.4">
      <c r="A13" s="154" t="s">
        <v>636</v>
      </c>
      <c r="B13" s="248" t="s">
        <v>508</v>
      </c>
      <c r="I13" s="248"/>
      <c r="J13" s="35"/>
      <c r="T13" t="s">
        <v>629</v>
      </c>
    </row>
    <row r="14" spans="1:23" x14ac:dyDescent="0.4">
      <c r="A14" s="159" t="s">
        <v>630</v>
      </c>
      <c r="B14" s="159" t="s">
        <v>630</v>
      </c>
      <c r="I14" s="248"/>
      <c r="J14" s="35"/>
    </row>
    <row r="15" spans="1:23" x14ac:dyDescent="0.4">
      <c r="A15" s="159"/>
      <c r="B15" s="248" t="s">
        <v>509</v>
      </c>
      <c r="I15" s="248"/>
      <c r="J15" s="35"/>
      <c r="L15" s="159" t="s">
        <v>663</v>
      </c>
    </row>
    <row r="16" spans="1:23" x14ac:dyDescent="0.4">
      <c r="A16" s="242" t="s">
        <v>84</v>
      </c>
      <c r="B16" s="248" t="s">
        <v>510</v>
      </c>
      <c r="I16" s="248"/>
      <c r="J16" s="35"/>
      <c r="L16" t="s">
        <v>558</v>
      </c>
    </row>
    <row r="17" spans="1:23" x14ac:dyDescent="0.4">
      <c r="B17" s="103" t="s">
        <v>84</v>
      </c>
      <c r="C17" s="17"/>
      <c r="D17" s="25"/>
      <c r="E17" s="41"/>
      <c r="F17" s="48"/>
      <c r="G17" s="26"/>
      <c r="H17" s="17"/>
      <c r="I17" s="105"/>
      <c r="J17" s="35"/>
      <c r="K17" s="159"/>
    </row>
    <row r="18" spans="1:23" x14ac:dyDescent="0.4">
      <c r="A18" s="242"/>
      <c r="B18" s="104" t="s">
        <v>602</v>
      </c>
      <c r="C18" s="18"/>
      <c r="D18" s="25"/>
      <c r="E18" s="42"/>
      <c r="F18" s="47"/>
      <c r="G18" s="25"/>
      <c r="H18" s="36"/>
      <c r="I18" s="105"/>
      <c r="J18" s="35"/>
    </row>
    <row r="19" spans="1:23" x14ac:dyDescent="0.4">
      <c r="B19" s="104"/>
      <c r="C19" t="s">
        <v>603</v>
      </c>
      <c r="D19" s="157" t="s">
        <v>615</v>
      </c>
      <c r="F19" s="47"/>
      <c r="G19" s="25"/>
      <c r="H19" s="36"/>
      <c r="I19" s="105"/>
      <c r="J19" s="35"/>
      <c r="O19" s="154"/>
    </row>
    <row r="20" spans="1:23" x14ac:dyDescent="0.4">
      <c r="B20" s="103"/>
      <c r="C20" s="18" t="s">
        <v>604</v>
      </c>
      <c r="D20" s="29"/>
      <c r="F20" s="47" t="s">
        <v>359</v>
      </c>
      <c r="G20" s="25"/>
      <c r="H20" s="42"/>
      <c r="I20" s="105"/>
      <c r="J20" s="35"/>
    </row>
    <row r="21" spans="1:23" x14ac:dyDescent="0.4">
      <c r="A21" s="159" t="s">
        <v>631</v>
      </c>
      <c r="B21" s="104"/>
      <c r="C21" s="18" t="s">
        <v>605</v>
      </c>
      <c r="D21" s="29"/>
      <c r="F21" s="47"/>
      <c r="G21" s="25"/>
      <c r="H21" s="36"/>
      <c r="I21" s="105"/>
      <c r="J21" s="35"/>
      <c r="L21" s="159" t="s">
        <v>637</v>
      </c>
    </row>
    <row r="22" spans="1:23" x14ac:dyDescent="0.4">
      <c r="B22" s="105"/>
      <c r="C22" s="19" t="s">
        <v>606</v>
      </c>
      <c r="D22" s="29"/>
      <c r="E22" s="42"/>
      <c r="F22" s="47"/>
      <c r="G22" s="28"/>
      <c r="H22" s="36"/>
      <c r="I22" s="105"/>
      <c r="J22" s="35"/>
      <c r="L22" t="s">
        <v>633</v>
      </c>
    </row>
    <row r="23" spans="1:23" x14ac:dyDescent="0.4">
      <c r="A23" s="159"/>
      <c r="B23" s="266"/>
      <c r="C23" s="17" t="s">
        <v>607</v>
      </c>
      <c r="D23" s="25"/>
      <c r="J23" s="35"/>
      <c r="L23" s="159" t="s">
        <v>638</v>
      </c>
    </row>
    <row r="24" spans="1:23" x14ac:dyDescent="0.4">
      <c r="A24" s="159"/>
      <c r="B24" s="266"/>
      <c r="C24" s="17" t="s">
        <v>608</v>
      </c>
      <c r="D24" s="25"/>
      <c r="E24" s="42"/>
      <c r="F24" s="47"/>
      <c r="G24" s="25"/>
      <c r="H24" s="36"/>
      <c r="I24" s="105"/>
      <c r="J24" s="35"/>
      <c r="L24" t="s">
        <v>632</v>
      </c>
    </row>
    <row r="25" spans="1:23" x14ac:dyDescent="0.4">
      <c r="A25" s="243"/>
      <c r="B25" s="103"/>
      <c r="C25" s="17" t="s">
        <v>609</v>
      </c>
      <c r="D25" s="25"/>
      <c r="E25" s="41"/>
      <c r="F25" s="48"/>
      <c r="G25" s="26"/>
      <c r="H25" s="17"/>
      <c r="I25" s="105"/>
      <c r="J25" s="35"/>
      <c r="K25" s="159"/>
    </row>
    <row r="26" spans="1:23" x14ac:dyDescent="0.4">
      <c r="B26" s="247"/>
      <c r="C26" s="17" t="s">
        <v>610</v>
      </c>
      <c r="D26" s="25"/>
      <c r="E26" s="41"/>
      <c r="F26" s="48"/>
      <c r="G26" s="26"/>
      <c r="H26" s="17"/>
      <c r="I26" s="105"/>
      <c r="J26" s="35"/>
      <c r="R26" t="s">
        <v>374</v>
      </c>
    </row>
    <row r="27" spans="1:23" x14ac:dyDescent="0.4">
      <c r="A27" s="256" t="s">
        <v>30</v>
      </c>
      <c r="B27" s="104"/>
      <c r="C27" s="17" t="s">
        <v>593</v>
      </c>
      <c r="D27" s="25"/>
      <c r="E27" s="41"/>
      <c r="F27" s="48"/>
      <c r="G27" s="26"/>
      <c r="H27" s="17"/>
      <c r="I27" s="105"/>
      <c r="J27" s="35"/>
      <c r="R27" s="159" t="s">
        <v>375</v>
      </c>
    </row>
    <row r="28" spans="1:23" x14ac:dyDescent="0.4">
      <c r="A28" s="7" t="s">
        <v>8</v>
      </c>
      <c r="B28" s="104"/>
      <c r="C28" s="17" t="s">
        <v>611</v>
      </c>
      <c r="D28" s="25"/>
      <c r="E28" s="41"/>
      <c r="F28" s="48"/>
      <c r="G28" s="26"/>
      <c r="H28" s="17"/>
      <c r="I28" s="105"/>
      <c r="J28" s="36"/>
      <c r="R28" t="s">
        <v>381</v>
      </c>
    </row>
    <row r="29" spans="1:23" x14ac:dyDescent="0.4">
      <c r="A29" s="8" t="s">
        <v>10</v>
      </c>
      <c r="B29" s="103"/>
      <c r="C29" s="257" t="s">
        <v>612</v>
      </c>
      <c r="D29" s="249"/>
      <c r="E29" s="41"/>
      <c r="F29" s="48"/>
      <c r="G29" s="26"/>
      <c r="H29" s="17"/>
      <c r="I29" s="105"/>
      <c r="J29" s="36"/>
      <c r="K29" s="159"/>
      <c r="T29" t="s">
        <v>376</v>
      </c>
      <c r="W29" t="s">
        <v>359</v>
      </c>
    </row>
    <row r="30" spans="1:23" x14ac:dyDescent="0.4">
      <c r="A30" s="242" t="s">
        <v>363</v>
      </c>
      <c r="B30" s="103"/>
      <c r="C30" s="257" t="s">
        <v>596</v>
      </c>
      <c r="D30" s="249"/>
      <c r="E30" s="41"/>
      <c r="F30" s="48"/>
      <c r="G30" s="26"/>
      <c r="H30" s="17"/>
      <c r="I30" s="105"/>
      <c r="J30" s="36"/>
      <c r="K30" s="159"/>
      <c r="T30" t="s">
        <v>377</v>
      </c>
    </row>
    <row r="31" spans="1:23" x14ac:dyDescent="0.4">
      <c r="A31" s="8" t="s">
        <v>516</v>
      </c>
      <c r="B31" s="252"/>
      <c r="C31" s="257" t="s">
        <v>597</v>
      </c>
      <c r="D31" s="250"/>
      <c r="E31" s="254"/>
      <c r="F31" s="258"/>
      <c r="G31" s="249"/>
      <c r="I31" s="102"/>
      <c r="J31" s="36"/>
      <c r="K31" s="159"/>
      <c r="T31" t="s">
        <v>378</v>
      </c>
    </row>
    <row r="32" spans="1:23" x14ac:dyDescent="0.4">
      <c r="A32" s="8" t="s">
        <v>24</v>
      </c>
      <c r="B32" s="252"/>
      <c r="C32" s="19" t="s">
        <v>613</v>
      </c>
      <c r="D32" s="251"/>
      <c r="E32" s="254"/>
      <c r="F32" s="258"/>
      <c r="G32" s="249"/>
      <c r="I32" s="102"/>
      <c r="J32" s="19"/>
    </row>
    <row r="33" spans="1:23" x14ac:dyDescent="0.4">
      <c r="B33" s="253"/>
      <c r="C33" t="s">
        <v>614</v>
      </c>
      <c r="E33" s="255"/>
      <c r="F33" s="259"/>
      <c r="G33" s="250"/>
      <c r="I33" s="104"/>
      <c r="J33" s="17"/>
      <c r="L33" s="159" t="s">
        <v>367</v>
      </c>
    </row>
    <row r="34" spans="1:23" x14ac:dyDescent="0.4">
      <c r="A34" s="245"/>
      <c r="B34" s="244" t="s">
        <v>363</v>
      </c>
      <c r="E34" s="42"/>
      <c r="F34" s="260"/>
      <c r="G34" s="251"/>
      <c r="H34" s="35"/>
      <c r="I34" s="102"/>
      <c r="J34" s="18"/>
      <c r="L34" t="s">
        <v>406</v>
      </c>
      <c r="R34" s="159" t="s">
        <v>380</v>
      </c>
    </row>
    <row r="35" spans="1:23" x14ac:dyDescent="0.4">
      <c r="B35" s="85" t="s">
        <v>407</v>
      </c>
      <c r="C35" s="19"/>
      <c r="D35" s="87"/>
      <c r="E35" s="88"/>
      <c r="F35" s="47"/>
      <c r="G35" s="25"/>
      <c r="H35" s="19"/>
      <c r="I35" s="91"/>
      <c r="J35" s="19"/>
      <c r="K35" s="89"/>
      <c r="M35" t="s">
        <v>410</v>
      </c>
      <c r="R35" t="s">
        <v>379</v>
      </c>
    </row>
    <row r="36" spans="1:23" x14ac:dyDescent="0.4">
      <c r="A36" s="159" t="s">
        <v>517</v>
      </c>
      <c r="B36" s="102"/>
      <c r="C36" s="19" t="s">
        <v>413</v>
      </c>
      <c r="D36" s="29"/>
      <c r="E36" s="42"/>
      <c r="F36" s="47" t="s">
        <v>358</v>
      </c>
      <c r="G36" s="25"/>
      <c r="H36" s="17"/>
      <c r="I36" s="102"/>
      <c r="J36" s="17"/>
      <c r="M36" t="s">
        <v>411</v>
      </c>
      <c r="S36" t="s">
        <v>382</v>
      </c>
      <c r="U36" s="157"/>
    </row>
    <row r="37" spans="1:23" ht="19.5" thickBot="1" x14ac:dyDescent="0.45">
      <c r="A37" s="7" t="s">
        <v>37</v>
      </c>
      <c r="B37" s="280" t="s">
        <v>367</v>
      </c>
      <c r="C37" s="281"/>
      <c r="D37" s="27"/>
      <c r="E37" s="278"/>
      <c r="F37" s="53"/>
      <c r="G37" s="27"/>
      <c r="H37" s="72"/>
      <c r="I37" s="237"/>
      <c r="J37" s="279"/>
      <c r="K37" s="9"/>
      <c r="M37" t="s">
        <v>412</v>
      </c>
      <c r="S37" t="s">
        <v>383</v>
      </c>
      <c r="V37" t="s">
        <v>359</v>
      </c>
    </row>
    <row r="38" spans="1:23" ht="19.5" thickTop="1" x14ac:dyDescent="0.4">
      <c r="A38" s="276" t="s">
        <v>84</v>
      </c>
      <c r="B38" s="29" t="s">
        <v>78</v>
      </c>
      <c r="C38" s="112" t="s">
        <v>68</v>
      </c>
      <c r="D38" s="29"/>
      <c r="E38" s="41"/>
      <c r="F38" s="48"/>
      <c r="G38" s="26"/>
      <c r="H38" s="17"/>
      <c r="I38" s="29"/>
      <c r="J38" s="109"/>
      <c r="S38" t="s">
        <v>384</v>
      </c>
    </row>
    <row r="39" spans="1:23" x14ac:dyDescent="0.4">
      <c r="A39" s="3" t="s">
        <v>57</v>
      </c>
      <c r="B39" s="157"/>
      <c r="C39" s="112"/>
      <c r="D39" s="26"/>
      <c r="E39" s="41"/>
      <c r="F39" s="48"/>
      <c r="G39" s="26"/>
      <c r="H39" s="17"/>
      <c r="I39" s="26"/>
      <c r="J39" s="110"/>
    </row>
    <row r="40" spans="1:23" x14ac:dyDescent="0.4">
      <c r="A40" s="7" t="s">
        <v>33</v>
      </c>
      <c r="C40" s="112"/>
      <c r="D40" s="26"/>
      <c r="E40" s="41"/>
      <c r="F40" s="48"/>
      <c r="G40" s="26"/>
      <c r="H40" s="17"/>
      <c r="I40" s="26"/>
      <c r="J40" s="110"/>
      <c r="K40" s="159"/>
    </row>
    <row r="41" spans="1:23" x14ac:dyDescent="0.4">
      <c r="C41" s="112" t="s">
        <v>403</v>
      </c>
      <c r="D41" s="26"/>
      <c r="E41" s="41"/>
      <c r="F41" s="48"/>
      <c r="G41" s="26"/>
      <c r="H41" s="17"/>
      <c r="I41" s="26"/>
      <c r="J41" s="110"/>
    </row>
    <row r="42" spans="1:23" x14ac:dyDescent="0.4">
      <c r="A42" s="3"/>
      <c r="B42" s="29"/>
      <c r="C42" s="112"/>
      <c r="D42" s="26"/>
      <c r="E42" s="41"/>
      <c r="F42" s="48"/>
      <c r="G42" s="26"/>
      <c r="H42" s="17"/>
      <c r="I42" s="26"/>
      <c r="J42" s="110"/>
    </row>
    <row r="43" spans="1:23" x14ac:dyDescent="0.4">
      <c r="A43" s="242"/>
      <c r="B43" s="29"/>
      <c r="C43" s="112"/>
      <c r="D43" s="26"/>
      <c r="E43" s="41"/>
      <c r="F43" s="48"/>
      <c r="G43" s="26"/>
      <c r="H43" s="17"/>
      <c r="I43" s="26"/>
      <c r="J43" s="110"/>
      <c r="O43" s="159"/>
      <c r="R43" s="159" t="s">
        <v>389</v>
      </c>
    </row>
    <row r="44" spans="1:23" x14ac:dyDescent="0.4">
      <c r="A44" s="3"/>
      <c r="B44" s="99"/>
      <c r="C44" s="112"/>
      <c r="D44" s="26"/>
      <c r="E44" s="41"/>
      <c r="F44" s="48"/>
      <c r="G44" s="26"/>
      <c r="H44" s="17"/>
      <c r="I44" s="26"/>
      <c r="J44" s="110"/>
      <c r="R44" t="s">
        <v>385</v>
      </c>
    </row>
    <row r="45" spans="1:23" x14ac:dyDescent="0.4">
      <c r="B45" s="29"/>
      <c r="C45" s="113"/>
      <c r="D45" s="26"/>
      <c r="E45" s="42"/>
      <c r="F45" s="47"/>
      <c r="G45" s="28"/>
      <c r="H45" s="17"/>
      <c r="I45" s="28"/>
      <c r="J45" s="110"/>
      <c r="O45" s="159"/>
      <c r="S45" t="s">
        <v>386</v>
      </c>
      <c r="W45" t="s">
        <v>359</v>
      </c>
    </row>
    <row r="46" spans="1:23" x14ac:dyDescent="0.4">
      <c r="C46" s="113"/>
      <c r="D46" s="26"/>
      <c r="E46" s="42"/>
      <c r="F46" s="47"/>
      <c r="G46" s="28"/>
      <c r="H46" s="17"/>
      <c r="I46" s="28"/>
      <c r="J46" s="110"/>
      <c r="S46" t="s">
        <v>387</v>
      </c>
    </row>
    <row r="47" spans="1:23" x14ac:dyDescent="0.4">
      <c r="A47" s="159"/>
      <c r="B47" s="25"/>
      <c r="C47" s="113" t="s">
        <v>403</v>
      </c>
      <c r="D47" s="26"/>
      <c r="E47" s="42"/>
      <c r="F47" s="47"/>
      <c r="G47" s="28"/>
      <c r="H47" s="17"/>
      <c r="I47" s="28"/>
      <c r="J47" s="110"/>
      <c r="K47" s="159"/>
      <c r="O47" t="s">
        <v>402</v>
      </c>
      <c r="S47" t="s">
        <v>388</v>
      </c>
    </row>
    <row r="48" spans="1:23" x14ac:dyDescent="0.4">
      <c r="A48" s="243"/>
      <c r="B48" s="98"/>
      <c r="C48" s="113" t="s">
        <v>403</v>
      </c>
      <c r="D48" s="26"/>
      <c r="E48" s="42"/>
      <c r="F48" s="47"/>
      <c r="G48" s="28"/>
      <c r="H48" s="17"/>
      <c r="I48" s="28"/>
      <c r="J48" s="110"/>
      <c r="R48" s="159"/>
    </row>
    <row r="49" spans="1:21" x14ac:dyDescent="0.4">
      <c r="A49" s="7"/>
      <c r="B49" s="25"/>
      <c r="C49" s="113" t="s">
        <v>403</v>
      </c>
      <c r="D49" s="26"/>
      <c r="E49" s="42"/>
      <c r="F49" s="47"/>
      <c r="G49" s="28"/>
      <c r="H49" s="17"/>
      <c r="I49" s="28"/>
      <c r="J49" s="110"/>
    </row>
    <row r="50" spans="1:21" x14ac:dyDescent="0.4">
      <c r="A50" s="243"/>
      <c r="B50" s="25"/>
      <c r="C50" s="113" t="s">
        <v>404</v>
      </c>
      <c r="D50" s="26"/>
      <c r="E50" s="42"/>
      <c r="F50" s="47"/>
      <c r="G50" s="28"/>
      <c r="H50" s="17"/>
      <c r="I50" s="28"/>
      <c r="J50" s="110"/>
    </row>
    <row r="51" spans="1:21" x14ac:dyDescent="0.4">
      <c r="A51" s="7"/>
      <c r="B51" s="98"/>
      <c r="C51" s="113"/>
      <c r="D51" s="26"/>
      <c r="E51" s="42"/>
      <c r="F51" s="47"/>
      <c r="G51" s="28"/>
      <c r="H51" s="17"/>
      <c r="I51" s="28"/>
      <c r="J51" s="110"/>
    </row>
    <row r="52" spans="1:21" x14ac:dyDescent="0.4">
      <c r="A52" s="7"/>
      <c r="B52" s="25"/>
      <c r="C52" s="113"/>
      <c r="D52" s="26"/>
      <c r="E52" s="42"/>
      <c r="F52" s="47"/>
      <c r="G52" s="28"/>
      <c r="H52" s="17"/>
      <c r="I52" s="28"/>
      <c r="J52" s="110"/>
    </row>
    <row r="53" spans="1:21" x14ac:dyDescent="0.4">
      <c r="B53" s="25"/>
      <c r="C53" s="113"/>
      <c r="D53" s="26"/>
      <c r="E53" s="42"/>
      <c r="F53" s="47"/>
      <c r="G53" s="28"/>
      <c r="H53" s="17"/>
      <c r="I53" s="28"/>
      <c r="J53" s="110"/>
    </row>
    <row r="54" spans="1:21" x14ac:dyDescent="0.4">
      <c r="B54" s="25"/>
      <c r="C54" s="113"/>
      <c r="D54" s="26"/>
      <c r="E54" s="42"/>
      <c r="F54" s="47"/>
      <c r="G54" s="28"/>
      <c r="H54" s="17"/>
      <c r="I54" s="28"/>
      <c r="J54" s="110"/>
    </row>
    <row r="55" spans="1:21" x14ac:dyDescent="0.4">
      <c r="B55" s="25"/>
      <c r="C55" s="113"/>
      <c r="D55" s="26"/>
      <c r="E55" s="42"/>
      <c r="F55" s="47"/>
      <c r="G55" s="28"/>
      <c r="H55" s="17"/>
      <c r="I55" s="28"/>
      <c r="J55" s="110"/>
    </row>
    <row r="56" spans="1:21" x14ac:dyDescent="0.4">
      <c r="B56" s="25"/>
      <c r="C56" s="113"/>
      <c r="D56" s="56"/>
      <c r="E56" s="96"/>
      <c r="F56" s="47"/>
      <c r="G56" s="28"/>
      <c r="H56" s="17"/>
      <c r="I56" s="28"/>
      <c r="J56" s="110"/>
      <c r="Q56" t="s">
        <v>55</v>
      </c>
    </row>
    <row r="57" spans="1:21" x14ac:dyDescent="0.4">
      <c r="A57" s="8" t="s">
        <v>11</v>
      </c>
      <c r="B57" s="25"/>
      <c r="C57" s="114"/>
      <c r="D57" s="26"/>
      <c r="E57" s="127"/>
      <c r="F57" s="47"/>
      <c r="G57" s="28"/>
      <c r="H57" s="19"/>
      <c r="I57" s="28"/>
      <c r="J57" s="143"/>
      <c r="Q57" t="s">
        <v>44</v>
      </c>
      <c r="S57" s="142"/>
    </row>
    <row r="58" spans="1:21" x14ac:dyDescent="0.4">
      <c r="B58" s="25"/>
      <c r="C58" s="114" t="s">
        <v>403</v>
      </c>
      <c r="D58" s="25"/>
      <c r="E58" s="236"/>
      <c r="F58" s="48"/>
      <c r="G58" s="25"/>
      <c r="H58" s="17"/>
      <c r="I58" s="28"/>
      <c r="J58" s="277"/>
      <c r="K58" t="s">
        <v>60</v>
      </c>
      <c r="Q58" t="s">
        <v>48</v>
      </c>
      <c r="S58" s="142"/>
    </row>
    <row r="59" spans="1:21" ht="19.5" thickBot="1" x14ac:dyDescent="0.45">
      <c r="A59" s="69" t="s">
        <v>12</v>
      </c>
      <c r="B59" s="70"/>
      <c r="C59" s="111" t="s">
        <v>404</v>
      </c>
      <c r="D59" s="70"/>
      <c r="E59" s="73"/>
      <c r="F59" s="74"/>
      <c r="G59" s="70"/>
      <c r="H59" s="72"/>
      <c r="I59" s="70"/>
      <c r="J59" s="111"/>
      <c r="K59" t="s">
        <v>61</v>
      </c>
    </row>
    <row r="60" spans="1:21" ht="19.5" thickTop="1" x14ac:dyDescent="0.4">
      <c r="A60" s="242" t="s">
        <v>361</v>
      </c>
      <c r="B60" s="100" t="s">
        <v>361</v>
      </c>
      <c r="C60" s="121"/>
      <c r="D60" s="26"/>
      <c r="E60" s="41"/>
      <c r="F60" s="48"/>
      <c r="G60" s="26"/>
      <c r="H60" s="17"/>
      <c r="I60" s="26"/>
      <c r="J60" s="121"/>
      <c r="K60" t="s">
        <v>372</v>
      </c>
      <c r="L60" s="159" t="s">
        <v>82</v>
      </c>
      <c r="M60" t="s">
        <v>368</v>
      </c>
    </row>
    <row r="61" spans="1:21" x14ac:dyDescent="0.4">
      <c r="A61" s="10" t="s">
        <v>360</v>
      </c>
      <c r="B61" s="26" t="s">
        <v>621</v>
      </c>
      <c r="C61" s="121"/>
      <c r="D61" s="29"/>
      <c r="E61" s="41"/>
      <c r="F61" s="48"/>
      <c r="G61" s="29"/>
      <c r="H61" s="38"/>
      <c r="I61" s="100"/>
      <c r="J61" s="122"/>
      <c r="M61" t="s">
        <v>399</v>
      </c>
    </row>
    <row r="62" spans="1:21" x14ac:dyDescent="0.4">
      <c r="A62" s="8"/>
      <c r="B62" s="26"/>
      <c r="C62" s="121" t="s">
        <v>622</v>
      </c>
      <c r="D62" s="25"/>
      <c r="E62" s="41"/>
      <c r="F62" s="48" t="s">
        <v>358</v>
      </c>
      <c r="G62" s="25"/>
      <c r="H62" s="35"/>
      <c r="I62" s="28"/>
      <c r="J62" s="123"/>
    </row>
    <row r="63" spans="1:21" x14ac:dyDescent="0.4">
      <c r="A63" s="8"/>
      <c r="B63" s="26"/>
      <c r="C63" s="121" t="s">
        <v>623</v>
      </c>
      <c r="D63" s="25"/>
      <c r="E63" s="41"/>
      <c r="F63" s="48"/>
      <c r="G63" s="25"/>
      <c r="H63" s="35"/>
      <c r="I63" s="28"/>
      <c r="J63" s="123"/>
      <c r="O63" s="159" t="s">
        <v>366</v>
      </c>
    </row>
    <row r="64" spans="1:21" x14ac:dyDescent="0.4">
      <c r="A64" s="7"/>
      <c r="B64" s="26"/>
      <c r="C64" s="121"/>
      <c r="D64" s="28"/>
      <c r="E64" s="41"/>
      <c r="F64" s="48"/>
      <c r="G64" s="28"/>
      <c r="H64" s="36"/>
      <c r="I64" s="28"/>
      <c r="J64" s="240"/>
      <c r="L64" s="159" t="s">
        <v>366</v>
      </c>
      <c r="M64" t="s">
        <v>400</v>
      </c>
      <c r="O64" t="s">
        <v>409</v>
      </c>
      <c r="U64" t="s">
        <v>401</v>
      </c>
    </row>
    <row r="65" spans="1:19" x14ac:dyDescent="0.4">
      <c r="A65" s="7"/>
      <c r="B65" s="100" t="s">
        <v>370</v>
      </c>
      <c r="C65" s="121"/>
      <c r="D65" s="28"/>
      <c r="E65" s="41"/>
      <c r="F65" s="48"/>
      <c r="G65" s="28"/>
      <c r="H65" s="36"/>
      <c r="I65" s="28"/>
      <c r="J65" s="240"/>
      <c r="Q65" t="s">
        <v>414</v>
      </c>
      <c r="S65" t="s">
        <v>358</v>
      </c>
    </row>
    <row r="66" spans="1:19" x14ac:dyDescent="0.4">
      <c r="A66" s="7"/>
      <c r="B66" s="26" t="s">
        <v>408</v>
      </c>
      <c r="C66" s="121"/>
      <c r="D66" s="28"/>
      <c r="E66" s="41"/>
      <c r="F66" s="48"/>
      <c r="G66" s="28"/>
      <c r="H66" s="36"/>
      <c r="I66" s="28"/>
      <c r="J66" s="240"/>
    </row>
    <row r="67" spans="1:19" x14ac:dyDescent="0.4">
      <c r="A67" s="243" t="s">
        <v>362</v>
      </c>
      <c r="B67" s="26"/>
      <c r="C67" s="121" t="s">
        <v>415</v>
      </c>
      <c r="D67" s="28"/>
      <c r="E67" s="41"/>
      <c r="F67" s="48" t="s">
        <v>358</v>
      </c>
      <c r="G67" s="28"/>
      <c r="H67" s="36"/>
      <c r="I67" s="28"/>
      <c r="J67" s="240"/>
      <c r="L67" t="s">
        <v>371</v>
      </c>
    </row>
    <row r="68" spans="1:19" ht="19.5" thickBot="1" x14ac:dyDescent="0.45">
      <c r="A68" s="69"/>
      <c r="B68" s="70"/>
      <c r="C68" s="125" t="s">
        <v>416</v>
      </c>
      <c r="D68" s="70"/>
      <c r="E68" s="71"/>
      <c r="F68" s="53"/>
      <c r="G68" s="70"/>
      <c r="H68" s="76"/>
      <c r="I68" s="70"/>
      <c r="J68" s="124"/>
    </row>
    <row r="69" spans="1:19" ht="19.5" thickTop="1" x14ac:dyDescent="0.4">
      <c r="A69" s="10" t="s">
        <v>601</v>
      </c>
      <c r="B69" s="129" t="s">
        <v>619</v>
      </c>
      <c r="C69" s="108"/>
      <c r="D69" s="29"/>
      <c r="E69" s="75"/>
      <c r="F69" s="46"/>
      <c r="G69" s="128"/>
      <c r="H69" s="107"/>
      <c r="I69" s="29"/>
      <c r="J69" s="38"/>
      <c r="K69" t="s">
        <v>64</v>
      </c>
    </row>
    <row r="70" spans="1:19" x14ac:dyDescent="0.4">
      <c r="A70" s="13" t="s">
        <v>25</v>
      </c>
      <c r="B70" s="116" t="s">
        <v>67</v>
      </c>
      <c r="C70" s="17"/>
      <c r="D70" s="90" t="s">
        <v>52</v>
      </c>
      <c r="E70" s="86" t="s">
        <v>51</v>
      </c>
      <c r="F70" s="50"/>
      <c r="G70" s="116"/>
      <c r="H70" s="38"/>
      <c r="I70" s="29"/>
      <c r="J70" s="38"/>
      <c r="K70" s="89" t="s">
        <v>59</v>
      </c>
    </row>
    <row r="71" spans="1:19" x14ac:dyDescent="0.4">
      <c r="A71" s="288" t="s">
        <v>70</v>
      </c>
      <c r="B71" s="117"/>
      <c r="C71" s="18"/>
      <c r="D71" s="56"/>
      <c r="E71" s="41"/>
      <c r="F71" s="48"/>
      <c r="G71" s="115"/>
      <c r="H71" s="17"/>
      <c r="I71" s="26"/>
      <c r="J71" s="17"/>
      <c r="K71" s="89" t="s">
        <v>49</v>
      </c>
    </row>
    <row r="72" spans="1:19" x14ac:dyDescent="0.4">
      <c r="A72" s="12" t="s">
        <v>27</v>
      </c>
      <c r="C72" s="18"/>
      <c r="D72" s="57"/>
      <c r="E72" s="39"/>
      <c r="F72" s="49"/>
      <c r="G72" s="117"/>
      <c r="H72" s="35"/>
      <c r="I72" s="25"/>
      <c r="J72" s="39"/>
      <c r="K72" s="89" t="s">
        <v>50</v>
      </c>
    </row>
    <row r="73" spans="1:19" x14ac:dyDescent="0.4">
      <c r="A73" s="8" t="s">
        <v>38</v>
      </c>
      <c r="B73" s="117" t="s">
        <v>69</v>
      </c>
      <c r="C73" s="18"/>
      <c r="D73" s="57"/>
      <c r="E73" s="39"/>
      <c r="F73" s="49"/>
      <c r="G73" s="118"/>
      <c r="H73" s="35"/>
      <c r="I73" s="25"/>
      <c r="J73" s="35"/>
    </row>
    <row r="74" spans="1:19" x14ac:dyDescent="0.4">
      <c r="A74" s="8" t="s">
        <v>28</v>
      </c>
      <c r="B74" s="117"/>
      <c r="C74" s="18"/>
      <c r="D74" s="56"/>
      <c r="E74" s="39"/>
      <c r="F74" s="49"/>
      <c r="G74" s="117"/>
      <c r="H74" s="35"/>
      <c r="I74" s="25"/>
      <c r="J74" s="35"/>
    </row>
    <row r="75" spans="1:19" x14ac:dyDescent="0.4">
      <c r="A75" s="2" t="s">
        <v>39</v>
      </c>
      <c r="B75" s="117"/>
      <c r="C75" s="18"/>
      <c r="D75" s="56"/>
      <c r="E75" s="39"/>
      <c r="F75" s="49"/>
      <c r="G75" s="117"/>
      <c r="H75" s="35"/>
      <c r="I75" s="25"/>
      <c r="J75" s="35"/>
    </row>
    <row r="76" spans="1:19" x14ac:dyDescent="0.4">
      <c r="A76" s="2"/>
      <c r="B76" s="117"/>
      <c r="C76" s="18"/>
      <c r="D76" s="56"/>
      <c r="E76" s="39"/>
      <c r="F76" s="49"/>
      <c r="G76" s="117"/>
      <c r="H76" s="35"/>
      <c r="I76" s="25"/>
      <c r="J76" s="35"/>
    </row>
    <row r="77" spans="1:19" x14ac:dyDescent="0.4">
      <c r="A77" s="2"/>
      <c r="B77" s="117"/>
      <c r="C77" s="18"/>
      <c r="D77" s="56"/>
      <c r="E77" s="39"/>
      <c r="F77" s="49"/>
      <c r="G77" s="117"/>
      <c r="H77" s="35"/>
      <c r="I77" s="25"/>
      <c r="J77" s="35"/>
    </row>
    <row r="78" spans="1:19" x14ac:dyDescent="0.4">
      <c r="A78" s="2"/>
      <c r="C78" s="18"/>
      <c r="D78" s="56"/>
      <c r="E78" s="39"/>
      <c r="F78" s="49"/>
      <c r="G78" s="117"/>
      <c r="H78" s="35"/>
      <c r="I78" s="25"/>
      <c r="J78" s="35"/>
    </row>
    <row r="79" spans="1:19" x14ac:dyDescent="0.4">
      <c r="A79" s="2"/>
      <c r="B79" s="118" t="s">
        <v>70</v>
      </c>
      <c r="C79" s="18"/>
      <c r="D79" s="56"/>
      <c r="E79" s="39"/>
      <c r="F79" s="49"/>
      <c r="G79" s="117"/>
      <c r="H79" s="35"/>
      <c r="I79" s="25"/>
      <c r="J79" s="35"/>
    </row>
    <row r="80" spans="1:19" x14ac:dyDescent="0.4">
      <c r="A80" s="2"/>
      <c r="B80" s="287" t="s">
        <v>591</v>
      </c>
      <c r="C80" s="18"/>
      <c r="D80" s="56"/>
      <c r="E80" s="39"/>
      <c r="F80" s="49"/>
      <c r="G80" s="117"/>
      <c r="H80" s="35"/>
      <c r="I80" s="25"/>
      <c r="J80" s="35"/>
    </row>
    <row r="81" spans="1:13" x14ac:dyDescent="0.4">
      <c r="A81" s="2"/>
      <c r="B81" s="117" t="s">
        <v>598</v>
      </c>
      <c r="C81" s="18"/>
      <c r="D81" s="56"/>
      <c r="E81" s="39"/>
      <c r="F81" s="49" t="s">
        <v>359</v>
      </c>
      <c r="G81" s="117"/>
      <c r="H81" s="35"/>
      <c r="I81" s="25"/>
      <c r="J81" s="35"/>
    </row>
    <row r="82" spans="1:13" x14ac:dyDescent="0.4">
      <c r="A82" s="2"/>
      <c r="B82" s="117" t="s">
        <v>592</v>
      </c>
      <c r="C82" s="18"/>
      <c r="D82" s="56"/>
      <c r="E82" s="39"/>
      <c r="F82" s="49"/>
      <c r="G82" s="117"/>
      <c r="H82" s="35"/>
      <c r="I82" s="25"/>
      <c r="J82" s="35"/>
    </row>
    <row r="83" spans="1:13" x14ac:dyDescent="0.4">
      <c r="A83" s="2"/>
      <c r="B83" s="117" t="s">
        <v>593</v>
      </c>
      <c r="C83" s="18"/>
      <c r="D83" s="57"/>
      <c r="E83" s="39"/>
      <c r="F83" s="49"/>
      <c r="G83" s="117"/>
      <c r="H83" s="35"/>
      <c r="I83" s="25"/>
      <c r="J83" s="35"/>
    </row>
    <row r="84" spans="1:13" x14ac:dyDescent="0.4">
      <c r="A84" s="2"/>
      <c r="B84" s="117" t="s">
        <v>594</v>
      </c>
      <c r="C84" s="18"/>
      <c r="D84" s="57"/>
      <c r="E84" s="39"/>
      <c r="F84" s="49"/>
      <c r="G84" s="117"/>
      <c r="H84" s="35"/>
      <c r="I84" s="25"/>
      <c r="J84" s="35"/>
    </row>
    <row r="85" spans="1:13" x14ac:dyDescent="0.4">
      <c r="A85" s="2"/>
      <c r="B85" s="117" t="s">
        <v>595</v>
      </c>
      <c r="C85" s="18"/>
      <c r="D85" s="57"/>
      <c r="E85" s="39"/>
      <c r="F85" s="49"/>
      <c r="G85" s="117"/>
      <c r="H85" s="35"/>
      <c r="I85" s="25"/>
      <c r="J85" s="35"/>
    </row>
    <row r="86" spans="1:13" x14ac:dyDescent="0.4">
      <c r="A86" s="2" t="s">
        <v>53</v>
      </c>
      <c r="B86" s="117" t="s">
        <v>596</v>
      </c>
      <c r="C86" s="18"/>
      <c r="D86" s="93" t="s">
        <v>56</v>
      </c>
      <c r="E86" s="39"/>
      <c r="F86" s="49"/>
      <c r="G86" s="145"/>
      <c r="H86" s="35"/>
      <c r="I86" s="25"/>
      <c r="J86" s="35"/>
      <c r="K86" t="s">
        <v>58</v>
      </c>
      <c r="M86" s="142"/>
    </row>
    <row r="87" spans="1:13" x14ac:dyDescent="0.4">
      <c r="A87" s="8" t="s">
        <v>41</v>
      </c>
      <c r="B87" s="117" t="s">
        <v>597</v>
      </c>
      <c r="C87" s="18"/>
      <c r="D87" s="68"/>
      <c r="E87" s="64"/>
      <c r="F87" s="49"/>
      <c r="G87" s="145"/>
      <c r="H87" s="35"/>
      <c r="I87" s="25"/>
      <c r="J87" s="35"/>
      <c r="K87" t="s">
        <v>45</v>
      </c>
      <c r="M87" s="142"/>
    </row>
    <row r="88" spans="1:13" x14ac:dyDescent="0.4">
      <c r="A88" s="8" t="s">
        <v>23</v>
      </c>
      <c r="B88" s="117" t="s">
        <v>599</v>
      </c>
      <c r="C88" s="19"/>
      <c r="D88" s="26"/>
      <c r="E88" s="66"/>
      <c r="F88" s="51"/>
      <c r="G88" s="146"/>
      <c r="H88" s="38"/>
      <c r="I88" s="29"/>
      <c r="J88" s="38"/>
      <c r="K88" t="s">
        <v>46</v>
      </c>
      <c r="M88" s="142"/>
    </row>
    <row r="89" spans="1:13" x14ac:dyDescent="0.4">
      <c r="A89" s="10" t="s">
        <v>13</v>
      </c>
      <c r="B89" s="117" t="s">
        <v>600</v>
      </c>
      <c r="C89" s="17"/>
      <c r="D89" s="25"/>
      <c r="E89" s="59"/>
      <c r="F89" s="52"/>
      <c r="G89" s="145"/>
      <c r="H89" s="35"/>
      <c r="I89" s="25"/>
      <c r="J89" s="35"/>
      <c r="K89" t="s">
        <v>47</v>
      </c>
      <c r="M89" s="142"/>
    </row>
    <row r="90" spans="1:13" x14ac:dyDescent="0.4">
      <c r="A90" s="10" t="s">
        <v>14</v>
      </c>
      <c r="B90" s="119" t="s">
        <v>404</v>
      </c>
      <c r="C90" s="21"/>
      <c r="D90" s="29"/>
      <c r="E90" s="147"/>
      <c r="F90" s="50"/>
      <c r="G90" s="128"/>
      <c r="H90" s="38"/>
      <c r="I90" s="29"/>
      <c r="J90" s="38"/>
      <c r="K90" t="s">
        <v>89</v>
      </c>
    </row>
    <row r="91" spans="1:13" ht="19.5" thickBot="1" x14ac:dyDescent="0.45">
      <c r="A91" s="77"/>
      <c r="B91" s="27">
        <f>SUM(B5:B90)</f>
        <v>0</v>
      </c>
      <c r="C91" s="22">
        <f>SUM(C38:C90)</f>
        <v>0</v>
      </c>
      <c r="D91" s="70"/>
      <c r="E91" s="73"/>
      <c r="F91" s="74"/>
      <c r="G91" s="120"/>
      <c r="H91" s="72"/>
      <c r="I91" s="70"/>
      <c r="J91" s="72"/>
    </row>
    <row r="92" spans="1:13" ht="19.5" thickTop="1" x14ac:dyDescent="0.4">
      <c r="A92" s="3"/>
      <c r="B92" s="26"/>
      <c r="C92" s="23"/>
      <c r="D92" s="29"/>
      <c r="E92" s="75"/>
      <c r="F92" s="46"/>
      <c r="G92" s="29"/>
      <c r="H92" s="38"/>
      <c r="I92" s="29"/>
      <c r="J92" s="38"/>
    </row>
    <row r="93" spans="1:13" x14ac:dyDescent="0.4">
      <c r="A93" s="8"/>
      <c r="B93" s="28"/>
      <c r="C93" s="19"/>
      <c r="D93" s="26"/>
      <c r="E93" s="41"/>
      <c r="F93" s="48"/>
      <c r="G93" s="26"/>
      <c r="H93" s="17"/>
      <c r="I93" s="26"/>
      <c r="J93" s="17"/>
    </row>
    <row r="94" spans="1:13" x14ac:dyDescent="0.4">
      <c r="A94" s="8" t="s">
        <v>15</v>
      </c>
      <c r="B94" s="28"/>
      <c r="C94" s="19"/>
      <c r="D94" s="58"/>
      <c r="E94" s="39"/>
      <c r="F94" s="49"/>
      <c r="G94" s="25"/>
      <c r="H94" s="35"/>
      <c r="I94" s="58"/>
      <c r="J94" s="39"/>
      <c r="K94" s="2"/>
    </row>
    <row r="95" spans="1:13" x14ac:dyDescent="0.4">
      <c r="A95" s="3" t="s">
        <v>16</v>
      </c>
      <c r="B95" s="25"/>
      <c r="C95" s="17"/>
      <c r="D95" s="65"/>
      <c r="E95" s="39"/>
      <c r="F95" s="49"/>
      <c r="G95" s="25"/>
      <c r="H95" s="35"/>
      <c r="I95" s="57"/>
      <c r="J95" s="35"/>
    </row>
    <row r="96" spans="1:13" x14ac:dyDescent="0.4">
      <c r="A96" s="7" t="s">
        <v>17</v>
      </c>
      <c r="B96" s="25"/>
      <c r="C96" s="18"/>
      <c r="D96" s="29"/>
      <c r="E96" s="67"/>
      <c r="F96" s="52"/>
      <c r="G96" s="25"/>
      <c r="H96" s="35"/>
      <c r="I96" s="25"/>
      <c r="J96" s="141"/>
    </row>
    <row r="97" spans="1:11" x14ac:dyDescent="0.4">
      <c r="A97" s="7" t="s">
        <v>18</v>
      </c>
      <c r="B97" s="29"/>
      <c r="C97" s="18"/>
      <c r="D97" s="25"/>
      <c r="E97" s="64"/>
      <c r="F97" s="52"/>
      <c r="G97" s="25"/>
      <c r="H97" s="35"/>
      <c r="I97" s="25"/>
      <c r="J97" s="55"/>
    </row>
    <row r="98" spans="1:11" x14ac:dyDescent="0.4">
      <c r="A98" s="7" t="s">
        <v>22</v>
      </c>
      <c r="B98" s="29"/>
      <c r="C98" s="18"/>
      <c r="D98" s="62"/>
      <c r="E98" s="39"/>
      <c r="F98" s="49"/>
      <c r="G98" s="62"/>
      <c r="H98" s="35"/>
      <c r="I98" s="25"/>
      <c r="J98" s="35"/>
    </row>
    <row r="99" spans="1:11" x14ac:dyDescent="0.4">
      <c r="A99" s="7" t="s">
        <v>40</v>
      </c>
      <c r="B99" s="29"/>
      <c r="C99" s="19"/>
      <c r="D99" s="126"/>
      <c r="E99" s="39"/>
      <c r="F99" s="49"/>
      <c r="G99" s="126"/>
      <c r="H99" s="35"/>
      <c r="I99" s="25"/>
      <c r="J99" s="35"/>
    </row>
    <row r="100" spans="1:11" x14ac:dyDescent="0.4">
      <c r="A100" s="7" t="s">
        <v>42</v>
      </c>
      <c r="B100" s="29"/>
      <c r="C100" s="17"/>
      <c r="D100" s="57"/>
      <c r="E100" s="92"/>
      <c r="F100" s="49"/>
      <c r="G100" s="57"/>
      <c r="H100" s="35"/>
      <c r="I100" s="25"/>
      <c r="J100" s="94"/>
    </row>
    <row r="101" spans="1:11" x14ac:dyDescent="0.4">
      <c r="A101" s="7" t="s">
        <v>43</v>
      </c>
      <c r="B101" s="29"/>
      <c r="C101" s="17"/>
      <c r="D101" s="57"/>
      <c r="E101" s="45"/>
      <c r="F101" s="49"/>
      <c r="G101" s="57"/>
      <c r="H101" s="35"/>
      <c r="I101" s="25"/>
      <c r="J101" s="83"/>
      <c r="K101" t="s">
        <v>54</v>
      </c>
    </row>
    <row r="102" spans="1:11" x14ac:dyDescent="0.4">
      <c r="A102" s="7" t="s">
        <v>19</v>
      </c>
      <c r="B102" s="29"/>
      <c r="C102" s="17"/>
      <c r="D102" s="63"/>
      <c r="E102" s="39"/>
      <c r="F102" s="49"/>
      <c r="G102" s="63"/>
      <c r="H102" s="35"/>
      <c r="I102" s="25"/>
      <c r="J102" s="35"/>
    </row>
    <row r="103" spans="1:11" x14ac:dyDescent="0.4">
      <c r="A103" s="7" t="s">
        <v>20</v>
      </c>
      <c r="B103" s="26"/>
      <c r="C103" s="18"/>
      <c r="D103" s="57"/>
      <c r="E103" s="39"/>
      <c r="F103" s="49"/>
      <c r="G103" s="57"/>
      <c r="H103" s="35"/>
      <c r="I103" s="25"/>
      <c r="J103" s="35"/>
    </row>
    <row r="104" spans="1:11" ht="19.5" thickBot="1" x14ac:dyDescent="0.45">
      <c r="A104" s="77" t="s">
        <v>21</v>
      </c>
      <c r="B104" s="70"/>
      <c r="C104" s="79"/>
      <c r="D104" s="27"/>
      <c r="E104" s="71"/>
      <c r="F104" s="53"/>
      <c r="G104" s="81"/>
      <c r="H104" s="78"/>
      <c r="I104" s="27"/>
      <c r="J104" s="82"/>
    </row>
    <row r="105" spans="1:11" ht="20.25" thickTop="1" thickBot="1" x14ac:dyDescent="0.45">
      <c r="A105" s="4"/>
      <c r="B105" s="30"/>
      <c r="C105" s="24"/>
      <c r="D105" s="30"/>
      <c r="E105" s="40"/>
      <c r="F105" s="53"/>
      <c r="G105" s="54">
        <f>SUM(G69:G104)</f>
        <v>0</v>
      </c>
      <c r="H105" s="80">
        <f>SUM(H69:H104)</f>
        <v>0</v>
      </c>
      <c r="I105" s="30">
        <f>SUM(I5:I104)</f>
        <v>0</v>
      </c>
      <c r="J105" s="24">
        <f>SUM(J5:J104)</f>
        <v>0</v>
      </c>
    </row>
    <row r="107" spans="1:11" x14ac:dyDescent="0.4">
      <c r="E107" t="s">
        <v>63</v>
      </c>
      <c r="F107" t="s">
        <v>62</v>
      </c>
      <c r="G107" s="84">
        <f>(H105-G105)</f>
        <v>0</v>
      </c>
    </row>
    <row r="108" spans="1:11" x14ac:dyDescent="0.4">
      <c r="B108" t="s">
        <v>72</v>
      </c>
    </row>
    <row r="109" spans="1:11" x14ac:dyDescent="0.4">
      <c r="B109" t="s">
        <v>71</v>
      </c>
      <c r="F109" t="s">
        <v>76</v>
      </c>
    </row>
    <row r="110" spans="1:11" x14ac:dyDescent="0.4">
      <c r="B110" t="s">
        <v>77</v>
      </c>
    </row>
    <row r="111" spans="1:11" x14ac:dyDescent="0.4">
      <c r="B111" t="s">
        <v>73</v>
      </c>
    </row>
    <row r="112" spans="1:11" x14ac:dyDescent="0.4">
      <c r="B112" t="s">
        <v>74</v>
      </c>
    </row>
    <row r="113" spans="2:3" x14ac:dyDescent="0.4">
      <c r="B113" t="s">
        <v>75</v>
      </c>
    </row>
    <row r="114" spans="2:3" x14ac:dyDescent="0.4">
      <c r="B114" t="s">
        <v>79</v>
      </c>
    </row>
    <row r="115" spans="2:3" x14ac:dyDescent="0.4">
      <c r="B115" t="s">
        <v>81</v>
      </c>
    </row>
    <row r="116" spans="2:3" x14ac:dyDescent="0.4">
      <c r="C116" t="s">
        <v>108</v>
      </c>
    </row>
    <row r="117" spans="2:3" x14ac:dyDescent="0.4">
      <c r="B117" t="s">
        <v>80</v>
      </c>
    </row>
  </sheetData>
  <mergeCells count="8">
    <mergeCell ref="A1:J1"/>
    <mergeCell ref="D2:G2"/>
    <mergeCell ref="A3:A4"/>
    <mergeCell ref="B3:C3"/>
    <mergeCell ref="D3:E3"/>
    <mergeCell ref="F3:F4"/>
    <mergeCell ref="G3:H3"/>
    <mergeCell ref="I3:J3"/>
  </mergeCells>
  <phoneticPr fontId="1"/>
  <pageMargins left="0.7" right="0.7" top="0.75" bottom="0.75" header="0.3" footer="0.3"/>
  <pageSetup paperSize="9"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DBA5-5555-465D-8ECA-A1404CB885BA}">
  <sheetPr codeName="Sheet4"/>
  <dimension ref="A2:P68"/>
  <sheetViews>
    <sheetView zoomScaleNormal="100" workbookViewId="0">
      <selection activeCell="A2" sqref="A2"/>
    </sheetView>
  </sheetViews>
  <sheetFormatPr defaultRowHeight="18.75" x14ac:dyDescent="0.4"/>
  <cols>
    <col min="1" max="1" width="11" customWidth="1"/>
    <col min="2" max="2" width="18.25" customWidth="1"/>
    <col min="3" max="3" width="17.125" customWidth="1"/>
    <col min="4" max="4" width="16.25" customWidth="1"/>
    <col min="5" max="5" width="4" customWidth="1"/>
    <col min="6" max="6" width="26.875" customWidth="1"/>
    <col min="7" max="7" width="3.5" customWidth="1"/>
    <col min="8" max="8" width="15.5" customWidth="1"/>
    <col min="9" max="9" width="15" customWidth="1"/>
    <col min="10" max="10" width="15.125" customWidth="1"/>
    <col min="11" max="11" width="14.75" customWidth="1"/>
    <col min="12" max="12" width="4.875" customWidth="1"/>
    <col min="13" max="13" width="13.625" customWidth="1"/>
    <col min="14" max="14" width="15.625" customWidth="1"/>
    <col min="15" max="15" width="15.125" customWidth="1"/>
    <col min="16" max="16" width="17.25" customWidth="1"/>
  </cols>
  <sheetData>
    <row r="2" spans="1:16" x14ac:dyDescent="0.4">
      <c r="C2" s="271" t="s">
        <v>503</v>
      </c>
      <c r="J2" s="271" t="s">
        <v>503</v>
      </c>
      <c r="N2" s="271" t="s">
        <v>503</v>
      </c>
    </row>
    <row r="3" spans="1:16" x14ac:dyDescent="0.4">
      <c r="A3" t="s">
        <v>249</v>
      </c>
      <c r="C3" t="s">
        <v>307</v>
      </c>
      <c r="F3" t="s">
        <v>6</v>
      </c>
      <c r="I3" t="s">
        <v>307</v>
      </c>
      <c r="N3" t="s">
        <v>310</v>
      </c>
    </row>
    <row r="4" spans="1:16" x14ac:dyDescent="0.4">
      <c r="A4" s="149" t="s">
        <v>248</v>
      </c>
      <c r="B4" s="149" t="s">
        <v>0</v>
      </c>
      <c r="C4" s="148" t="s">
        <v>100</v>
      </c>
      <c r="D4" s="148" t="s">
        <v>244</v>
      </c>
      <c r="F4" s="217" t="s">
        <v>254</v>
      </c>
      <c r="G4" s="218"/>
      <c r="H4" s="218" t="s">
        <v>255</v>
      </c>
      <c r="I4" s="166"/>
      <c r="J4" s="149"/>
      <c r="K4" s="149"/>
      <c r="N4" s="217" t="s">
        <v>308</v>
      </c>
      <c r="O4" s="218" t="s">
        <v>100</v>
      </c>
      <c r="P4" s="218" t="s">
        <v>244</v>
      </c>
    </row>
    <row r="5" spans="1:16" x14ac:dyDescent="0.4">
      <c r="A5" s="149"/>
      <c r="B5" s="149"/>
      <c r="C5" s="215"/>
      <c r="D5" s="215"/>
      <c r="F5" s="222" t="s">
        <v>318</v>
      </c>
      <c r="G5" s="219" t="s">
        <v>260</v>
      </c>
      <c r="H5" s="230" t="str">
        <f>IFERROR(VLOOKUP(F5,$I$5:$K$28,3,FALSE),"0")</f>
        <v>0</v>
      </c>
      <c r="I5" s="166"/>
      <c r="J5" s="215"/>
      <c r="K5" s="215"/>
      <c r="N5" s="224" t="s">
        <v>565</v>
      </c>
      <c r="O5" s="220" t="str">
        <f>IFERROR(VLOOKUP(N5,$A$5:$C$17,3,FALSE),"")</f>
        <v/>
      </c>
      <c r="P5" s="220" t="str">
        <f>IFERROR(VLOOKUP(N5,$A$18:$D$29,4,FALSE),"")</f>
        <v/>
      </c>
    </row>
    <row r="6" spans="1:16" x14ac:dyDescent="0.4">
      <c r="A6" s="149"/>
      <c r="B6" s="149"/>
      <c r="C6" s="215"/>
      <c r="D6" s="215"/>
      <c r="F6" s="217"/>
      <c r="G6" s="219"/>
      <c r="H6" s="230" t="str">
        <f>IFERROR(VLOOKUP(F6,$I$5:$J$28,2,FALSE),"")</f>
        <v/>
      </c>
      <c r="I6" s="166"/>
      <c r="J6" s="215"/>
      <c r="K6" s="215"/>
      <c r="N6" s="224" t="s">
        <v>566</v>
      </c>
      <c r="O6" s="220" t="str">
        <f t="shared" ref="O6:O16" si="0">IFERROR(VLOOKUP(N6,$A$5:$C$17,3,FALSE),"")</f>
        <v/>
      </c>
      <c r="P6" s="220" t="str">
        <f t="shared" ref="P6:P16" si="1">IFERROR(VLOOKUP(N6,$A$18:$D$29,4,FALSE),"")</f>
        <v/>
      </c>
    </row>
    <row r="7" spans="1:16" x14ac:dyDescent="0.4">
      <c r="A7" s="149"/>
      <c r="B7" s="149"/>
      <c r="C7" s="215"/>
      <c r="D7" s="215"/>
      <c r="F7" s="217" t="s">
        <v>256</v>
      </c>
      <c r="G7" s="219"/>
      <c r="H7" s="230" t="str">
        <f>IFERROR(VLOOKUP(F7,$I$5:$J$28,2,FALSE),"")</f>
        <v/>
      </c>
      <c r="I7" s="166"/>
      <c r="J7" s="215"/>
      <c r="K7" s="215"/>
      <c r="N7" s="224" t="s">
        <v>567</v>
      </c>
      <c r="O7" s="220" t="str">
        <f t="shared" si="0"/>
        <v/>
      </c>
      <c r="P7" s="220" t="str">
        <f t="shared" si="1"/>
        <v/>
      </c>
    </row>
    <row r="8" spans="1:16" x14ac:dyDescent="0.35">
      <c r="A8" s="149"/>
      <c r="B8" s="149"/>
      <c r="C8" s="215"/>
      <c r="D8" s="215"/>
      <c r="F8" s="221" t="s">
        <v>564</v>
      </c>
      <c r="G8" s="219" t="s">
        <v>261</v>
      </c>
      <c r="H8" s="230" t="str">
        <f>IFERROR(VLOOKUP(F8,$I$5:$J$28,2,FALSE),"0")</f>
        <v>0</v>
      </c>
      <c r="I8" s="166"/>
      <c r="J8" s="215"/>
      <c r="K8" s="215"/>
      <c r="N8" s="224" t="s">
        <v>568</v>
      </c>
      <c r="O8" s="220" t="str">
        <f t="shared" si="0"/>
        <v/>
      </c>
      <c r="P8" s="220" t="str">
        <f t="shared" si="1"/>
        <v/>
      </c>
    </row>
    <row r="9" spans="1:16" x14ac:dyDescent="0.35">
      <c r="A9" s="149"/>
      <c r="B9" s="149"/>
      <c r="C9" s="215"/>
      <c r="D9" s="215"/>
      <c r="F9" s="221" t="s">
        <v>618</v>
      </c>
      <c r="G9" s="219" t="s">
        <v>262</v>
      </c>
      <c r="H9" s="230" t="str">
        <f>IFERROR(VLOOKUP(F9,$I$5:$J$28,2,FALSE),"0")</f>
        <v>0</v>
      </c>
      <c r="I9" s="166"/>
      <c r="J9" s="215"/>
      <c r="K9" s="215"/>
      <c r="N9" s="224" t="s">
        <v>569</v>
      </c>
      <c r="O9" s="220" t="str">
        <f t="shared" si="0"/>
        <v/>
      </c>
      <c r="P9" s="220" t="str">
        <f t="shared" si="1"/>
        <v/>
      </c>
    </row>
    <row r="10" spans="1:16" x14ac:dyDescent="0.4">
      <c r="A10" s="149"/>
      <c r="B10" s="149"/>
      <c r="C10" s="215"/>
      <c r="D10" s="215"/>
      <c r="F10" s="222" t="s">
        <v>267</v>
      </c>
      <c r="G10" s="219" t="s">
        <v>264</v>
      </c>
      <c r="H10" s="230">
        <f>IFERROR(H8+H9,0)</f>
        <v>0</v>
      </c>
      <c r="I10" s="166"/>
      <c r="J10" s="215"/>
      <c r="K10" s="215"/>
      <c r="N10" s="224" t="s">
        <v>570</v>
      </c>
      <c r="O10" s="220" t="str">
        <f t="shared" si="0"/>
        <v/>
      </c>
      <c r="P10" s="220" t="str">
        <f t="shared" si="1"/>
        <v/>
      </c>
    </row>
    <row r="11" spans="1:16" x14ac:dyDescent="0.35">
      <c r="A11" s="149"/>
      <c r="B11" s="149"/>
      <c r="C11" s="215"/>
      <c r="D11" s="215"/>
      <c r="F11" s="221" t="s">
        <v>686</v>
      </c>
      <c r="G11" s="219" t="s">
        <v>265</v>
      </c>
      <c r="H11" s="230" t="str">
        <f>IFERROR(VLOOKUP(F11,$I$5:$J$28,2,FALSE),"0")</f>
        <v>0</v>
      </c>
      <c r="I11" s="166"/>
      <c r="J11" s="215"/>
      <c r="K11" s="215"/>
      <c r="N11" s="224" t="s">
        <v>571</v>
      </c>
      <c r="O11" s="220" t="str">
        <f t="shared" si="0"/>
        <v/>
      </c>
      <c r="P11" s="220" t="str">
        <f t="shared" si="1"/>
        <v/>
      </c>
    </row>
    <row r="12" spans="1:16" x14ac:dyDescent="0.4">
      <c r="A12" s="149"/>
      <c r="B12" s="149"/>
      <c r="C12" s="215"/>
      <c r="D12" s="215"/>
      <c r="F12" s="222" t="s">
        <v>268</v>
      </c>
      <c r="G12" s="219" t="s">
        <v>266</v>
      </c>
      <c r="H12" s="230">
        <f>IFERROR(H10-H11,0)</f>
        <v>0</v>
      </c>
      <c r="I12" s="166"/>
      <c r="J12" s="215"/>
      <c r="K12" s="215"/>
      <c r="N12" s="224" t="s">
        <v>572</v>
      </c>
      <c r="O12" s="220" t="str">
        <f t="shared" si="0"/>
        <v/>
      </c>
      <c r="P12" s="220" t="str">
        <f t="shared" si="1"/>
        <v/>
      </c>
    </row>
    <row r="13" spans="1:16" x14ac:dyDescent="0.4">
      <c r="A13" s="149"/>
      <c r="B13" s="149"/>
      <c r="C13" s="215"/>
      <c r="D13" s="215"/>
      <c r="F13" s="222" t="s">
        <v>269</v>
      </c>
      <c r="G13" s="219" t="s">
        <v>263</v>
      </c>
      <c r="H13" s="230">
        <f>IFERROR(H5-H12,0)</f>
        <v>0</v>
      </c>
      <c r="I13" s="166"/>
      <c r="J13" s="215"/>
      <c r="K13" s="215"/>
      <c r="N13" s="224" t="s">
        <v>573</v>
      </c>
      <c r="O13" s="220" t="str">
        <f t="shared" si="0"/>
        <v/>
      </c>
      <c r="P13" s="220" t="str">
        <f t="shared" si="1"/>
        <v/>
      </c>
    </row>
    <row r="14" spans="1:16" x14ac:dyDescent="0.4">
      <c r="A14" s="149"/>
      <c r="B14" s="149"/>
      <c r="C14" s="215"/>
      <c r="D14" s="215"/>
      <c r="F14" s="217" t="s">
        <v>257</v>
      </c>
      <c r="G14" s="219"/>
      <c r="H14" s="230" t="str">
        <f t="shared" ref="H14:H55" si="2">IFERROR(VLOOKUP(F14,$I$5:$J$28,2,FALSE),"")</f>
        <v/>
      </c>
      <c r="I14" s="166"/>
      <c r="J14" s="215"/>
      <c r="K14" s="215"/>
      <c r="N14" s="224" t="s">
        <v>574</v>
      </c>
      <c r="O14" s="220" t="str">
        <f t="shared" si="0"/>
        <v/>
      </c>
      <c r="P14" s="220" t="str">
        <f t="shared" si="1"/>
        <v/>
      </c>
    </row>
    <row r="15" spans="1:16" x14ac:dyDescent="0.4">
      <c r="A15" s="149"/>
      <c r="B15" s="149"/>
      <c r="C15" s="215"/>
      <c r="D15" s="215"/>
      <c r="F15" s="222" t="s">
        <v>326</v>
      </c>
      <c r="G15" s="219" t="s">
        <v>270</v>
      </c>
      <c r="H15" s="230" t="str">
        <f t="shared" ref="H15:H35" si="3">IFERROR(VLOOKUP(F15,$I$5:$J$28,2,FALSE),"0")</f>
        <v>0</v>
      </c>
      <c r="I15" s="166"/>
      <c r="J15" s="215"/>
      <c r="K15" s="215"/>
      <c r="N15" s="224" t="s">
        <v>575</v>
      </c>
      <c r="O15" s="220" t="str">
        <f t="shared" si="0"/>
        <v/>
      </c>
      <c r="P15" s="220" t="str">
        <f t="shared" si="1"/>
        <v/>
      </c>
    </row>
    <row r="16" spans="1:16" x14ac:dyDescent="0.4">
      <c r="A16" s="149"/>
      <c r="B16" s="149"/>
      <c r="C16" s="215"/>
      <c r="D16" s="215"/>
      <c r="F16" s="222" t="s">
        <v>327</v>
      </c>
      <c r="G16" s="219" t="s">
        <v>271</v>
      </c>
      <c r="H16" s="230" t="str">
        <f t="shared" si="3"/>
        <v>0</v>
      </c>
      <c r="I16" s="166"/>
      <c r="J16" s="215"/>
      <c r="K16" s="215"/>
      <c r="N16" s="224" t="s">
        <v>576</v>
      </c>
      <c r="O16" s="220" t="str">
        <f t="shared" si="0"/>
        <v/>
      </c>
      <c r="P16" s="220" t="str">
        <f t="shared" si="1"/>
        <v/>
      </c>
    </row>
    <row r="17" spans="1:16" ht="19.5" thickBot="1" x14ac:dyDescent="0.45">
      <c r="A17" s="228"/>
      <c r="B17" s="228"/>
      <c r="C17" s="229"/>
      <c r="D17" s="229"/>
      <c r="F17" s="222" t="s">
        <v>328</v>
      </c>
      <c r="G17" s="219" t="s">
        <v>272</v>
      </c>
      <c r="H17" s="230" t="str">
        <f t="shared" si="3"/>
        <v>0</v>
      </c>
      <c r="I17" s="166"/>
      <c r="J17" s="215"/>
      <c r="K17" s="215"/>
      <c r="N17" s="225"/>
      <c r="O17" s="217"/>
      <c r="P17" s="217"/>
    </row>
    <row r="18" spans="1:16" ht="19.5" thickTop="1" x14ac:dyDescent="0.4">
      <c r="A18" s="226"/>
      <c r="B18" s="226"/>
      <c r="C18" s="227"/>
      <c r="D18" s="227"/>
      <c r="F18" s="222" t="s">
        <v>329</v>
      </c>
      <c r="G18" s="219" t="s">
        <v>273</v>
      </c>
      <c r="H18" s="230" t="str">
        <f t="shared" si="3"/>
        <v>0</v>
      </c>
      <c r="I18" s="166"/>
      <c r="J18" s="215"/>
      <c r="K18" s="215"/>
      <c r="N18" s="224" t="s">
        <v>309</v>
      </c>
      <c r="O18" s="220">
        <f>SUM(O5:O17)</f>
        <v>0</v>
      </c>
      <c r="P18" s="220">
        <f>SUM(P5:P17)</f>
        <v>0</v>
      </c>
    </row>
    <row r="19" spans="1:16" x14ac:dyDescent="0.4">
      <c r="A19" s="149"/>
      <c r="B19" s="149"/>
      <c r="C19" s="215"/>
      <c r="D19" s="215"/>
      <c r="F19" s="222" t="s">
        <v>330</v>
      </c>
      <c r="G19" s="219" t="s">
        <v>274</v>
      </c>
      <c r="H19" s="230" t="str">
        <f t="shared" si="3"/>
        <v>0</v>
      </c>
      <c r="I19" s="166"/>
      <c r="J19" s="215"/>
      <c r="K19" s="215"/>
      <c r="N19" s="223"/>
    </row>
    <row r="20" spans="1:16" x14ac:dyDescent="0.4">
      <c r="A20" s="149"/>
      <c r="B20" s="149"/>
      <c r="C20" s="215"/>
      <c r="D20" s="215"/>
      <c r="F20" s="222" t="s">
        <v>331</v>
      </c>
      <c r="G20" s="219" t="s">
        <v>275</v>
      </c>
      <c r="H20" s="230" t="str">
        <f t="shared" si="3"/>
        <v>0</v>
      </c>
      <c r="I20" s="166"/>
      <c r="J20" s="215"/>
      <c r="K20" s="215"/>
      <c r="N20" s="223"/>
    </row>
    <row r="21" spans="1:16" x14ac:dyDescent="0.4">
      <c r="A21" s="149"/>
      <c r="B21" s="149"/>
      <c r="C21" s="215"/>
      <c r="D21" s="215"/>
      <c r="F21" s="222" t="s">
        <v>332</v>
      </c>
      <c r="G21" s="219" t="s">
        <v>276</v>
      </c>
      <c r="H21" s="230" t="str">
        <f t="shared" si="3"/>
        <v>0</v>
      </c>
      <c r="I21" s="166"/>
      <c r="J21" s="215"/>
      <c r="K21" s="215"/>
    </row>
    <row r="22" spans="1:16" x14ac:dyDescent="0.4">
      <c r="A22" s="149"/>
      <c r="B22" s="149"/>
      <c r="C22" s="215"/>
      <c r="D22" s="215"/>
      <c r="F22" s="222" t="s">
        <v>333</v>
      </c>
      <c r="G22" s="219" t="s">
        <v>277</v>
      </c>
      <c r="H22" s="230" t="str">
        <f t="shared" si="3"/>
        <v>0</v>
      </c>
      <c r="I22" s="166"/>
      <c r="J22" s="215"/>
      <c r="K22" s="215"/>
    </row>
    <row r="23" spans="1:16" x14ac:dyDescent="0.4">
      <c r="A23" s="149"/>
      <c r="B23" s="149"/>
      <c r="C23" s="215"/>
      <c r="D23" s="215"/>
      <c r="F23" s="222" t="s">
        <v>334</v>
      </c>
      <c r="G23" s="219" t="s">
        <v>278</v>
      </c>
      <c r="H23" s="230" t="str">
        <f t="shared" si="3"/>
        <v>0</v>
      </c>
      <c r="I23" s="166"/>
      <c r="J23" s="215"/>
      <c r="K23" s="215"/>
    </row>
    <row r="24" spans="1:16" x14ac:dyDescent="0.4">
      <c r="A24" s="149"/>
      <c r="B24" s="149"/>
      <c r="C24" s="215"/>
      <c r="D24" s="215"/>
      <c r="F24" s="222" t="s">
        <v>13</v>
      </c>
      <c r="G24" s="219" t="s">
        <v>279</v>
      </c>
      <c r="H24" s="230" t="str">
        <f t="shared" si="3"/>
        <v>0</v>
      </c>
      <c r="I24" s="166"/>
      <c r="J24" s="215"/>
      <c r="K24" s="215"/>
    </row>
    <row r="25" spans="1:16" x14ac:dyDescent="0.4">
      <c r="A25" s="149"/>
      <c r="B25" s="149"/>
      <c r="C25" s="215"/>
      <c r="D25" s="215"/>
      <c r="F25" s="222" t="s">
        <v>19</v>
      </c>
      <c r="G25" s="219" t="s">
        <v>280</v>
      </c>
      <c r="H25" s="230" t="str">
        <f t="shared" si="3"/>
        <v>0</v>
      </c>
      <c r="I25" s="166"/>
      <c r="J25" s="215"/>
      <c r="K25" s="215"/>
    </row>
    <row r="26" spans="1:16" x14ac:dyDescent="0.4">
      <c r="A26" s="149"/>
      <c r="B26" s="149"/>
      <c r="C26" s="215"/>
      <c r="D26" s="215"/>
      <c r="F26" s="222" t="s">
        <v>335</v>
      </c>
      <c r="G26" s="219" t="s">
        <v>281</v>
      </c>
      <c r="H26" s="230" t="str">
        <f t="shared" si="3"/>
        <v>0</v>
      </c>
      <c r="I26" s="166"/>
      <c r="J26" s="215"/>
      <c r="K26" s="215"/>
    </row>
    <row r="27" spans="1:16" x14ac:dyDescent="0.4">
      <c r="A27" s="149"/>
      <c r="B27" s="149"/>
      <c r="C27" s="215"/>
      <c r="D27" s="215"/>
      <c r="F27" s="222" t="s">
        <v>41</v>
      </c>
      <c r="G27" s="219" t="s">
        <v>282</v>
      </c>
      <c r="H27" s="230" t="str">
        <f t="shared" si="3"/>
        <v>0</v>
      </c>
      <c r="I27" s="166"/>
      <c r="J27" s="215"/>
      <c r="K27" s="215"/>
    </row>
    <row r="28" spans="1:16" x14ac:dyDescent="0.4">
      <c r="A28" s="149"/>
      <c r="B28" s="149"/>
      <c r="C28" s="215"/>
      <c r="D28" s="215"/>
      <c r="F28" s="222" t="s">
        <v>336</v>
      </c>
      <c r="G28" s="219" t="s">
        <v>283</v>
      </c>
      <c r="H28" s="230" t="str">
        <f t="shared" si="3"/>
        <v>0</v>
      </c>
      <c r="I28" s="166"/>
      <c r="J28" s="215"/>
      <c r="K28" s="215"/>
    </row>
    <row r="29" spans="1:16" x14ac:dyDescent="0.4">
      <c r="A29" s="149"/>
      <c r="B29" s="149"/>
      <c r="C29" s="149"/>
      <c r="D29" s="149"/>
      <c r="F29" s="222" t="s">
        <v>337</v>
      </c>
      <c r="G29" s="219" t="s">
        <v>284</v>
      </c>
      <c r="H29" s="230" t="str">
        <f t="shared" si="3"/>
        <v>0</v>
      </c>
      <c r="I29" s="216" t="s">
        <v>251</v>
      </c>
      <c r="J29" s="215">
        <f>SUM(J5:J28)</f>
        <v>0</v>
      </c>
      <c r="K29" s="215">
        <f>SUM(K5:K28)</f>
        <v>0</v>
      </c>
    </row>
    <row r="30" spans="1:16" x14ac:dyDescent="0.4">
      <c r="A30" s="149"/>
      <c r="B30" s="149"/>
      <c r="C30" s="149"/>
      <c r="D30" s="149"/>
      <c r="F30" s="222" t="s">
        <v>338</v>
      </c>
      <c r="G30" s="219" t="s">
        <v>285</v>
      </c>
      <c r="H30" s="230" t="str">
        <f t="shared" si="3"/>
        <v>0</v>
      </c>
      <c r="J30" s="214"/>
      <c r="K30" s="214"/>
    </row>
    <row r="31" spans="1:16" x14ac:dyDescent="0.4">
      <c r="A31" s="149" t="s">
        <v>250</v>
      </c>
      <c r="B31" s="149"/>
      <c r="C31" s="149"/>
      <c r="D31" s="149"/>
      <c r="F31" s="222" t="s">
        <v>339</v>
      </c>
      <c r="G31" s="219" t="s">
        <v>286</v>
      </c>
      <c r="H31" s="230" t="str">
        <f t="shared" si="3"/>
        <v>0</v>
      </c>
      <c r="J31" s="214"/>
      <c r="K31" s="214"/>
    </row>
    <row r="32" spans="1:16" x14ac:dyDescent="0.4">
      <c r="A32" s="149" t="s">
        <v>252</v>
      </c>
      <c r="B32" s="149"/>
      <c r="C32" s="149"/>
      <c r="D32" s="149"/>
      <c r="F32" s="222" t="s">
        <v>103</v>
      </c>
      <c r="G32" s="219" t="s">
        <v>287</v>
      </c>
      <c r="H32" s="230" t="str">
        <f t="shared" si="3"/>
        <v>0</v>
      </c>
      <c r="J32" s="214"/>
      <c r="K32" s="214"/>
    </row>
    <row r="33" spans="1:11" x14ac:dyDescent="0.4">
      <c r="A33" s="149" t="s">
        <v>251</v>
      </c>
      <c r="B33" s="149"/>
      <c r="C33" s="215">
        <f>SUM(C5:C32)</f>
        <v>0</v>
      </c>
      <c r="D33" s="215">
        <f>SUM(D5:D32)</f>
        <v>0</v>
      </c>
      <c r="F33" s="222"/>
      <c r="G33" s="219" t="s">
        <v>288</v>
      </c>
      <c r="H33" s="230" t="str">
        <f t="shared" si="3"/>
        <v>0</v>
      </c>
      <c r="J33" s="214"/>
      <c r="K33" s="214"/>
    </row>
    <row r="34" spans="1:11" x14ac:dyDescent="0.4">
      <c r="F34" s="222"/>
      <c r="G34" s="219" t="s">
        <v>289</v>
      </c>
      <c r="H34" s="230" t="str">
        <f t="shared" si="3"/>
        <v>0</v>
      </c>
      <c r="J34" s="214"/>
      <c r="K34" s="214"/>
    </row>
    <row r="35" spans="1:11" x14ac:dyDescent="0.4">
      <c r="F35" s="222"/>
      <c r="G35" s="219" t="s">
        <v>290</v>
      </c>
      <c r="H35" s="230" t="str">
        <f t="shared" si="3"/>
        <v>0</v>
      </c>
      <c r="J35" s="214"/>
      <c r="K35" s="214"/>
    </row>
    <row r="36" spans="1:11" x14ac:dyDescent="0.4">
      <c r="F36" s="222"/>
      <c r="G36" s="219"/>
      <c r="H36" s="230" t="str">
        <f t="shared" si="2"/>
        <v/>
      </c>
      <c r="J36" s="214"/>
      <c r="K36" s="214"/>
    </row>
    <row r="37" spans="1:11" x14ac:dyDescent="0.4">
      <c r="F37" s="222"/>
      <c r="G37" s="219"/>
      <c r="H37" s="230" t="str">
        <f t="shared" si="2"/>
        <v/>
      </c>
      <c r="J37" s="214"/>
      <c r="K37" s="214"/>
    </row>
    <row r="38" spans="1:11" x14ac:dyDescent="0.4">
      <c r="F38" s="222"/>
      <c r="G38" s="219"/>
      <c r="H38" s="230" t="str">
        <f t="shared" si="2"/>
        <v/>
      </c>
      <c r="J38" s="214"/>
      <c r="K38" s="214"/>
    </row>
    <row r="39" spans="1:11" x14ac:dyDescent="0.4">
      <c r="F39" s="222"/>
      <c r="G39" s="219"/>
      <c r="H39" s="230" t="str">
        <f t="shared" si="2"/>
        <v/>
      </c>
      <c r="J39" s="214"/>
      <c r="K39" s="214"/>
    </row>
    <row r="40" spans="1:11" x14ac:dyDescent="0.4">
      <c r="F40" s="222" t="s">
        <v>340</v>
      </c>
      <c r="G40" s="219" t="s">
        <v>291</v>
      </c>
      <c r="H40" s="230" t="str">
        <f>IFERROR(VLOOKUP(F40,$I$5:$J$28,2,FALSE),"0")</f>
        <v>0</v>
      </c>
      <c r="J40" s="214" t="s">
        <v>311</v>
      </c>
      <c r="K40" s="214"/>
    </row>
    <row r="41" spans="1:11" x14ac:dyDescent="0.4">
      <c r="F41" s="222" t="s">
        <v>251</v>
      </c>
      <c r="G41" s="219" t="s">
        <v>292</v>
      </c>
      <c r="H41" s="230">
        <f>SUM(H15:H40)</f>
        <v>0</v>
      </c>
      <c r="J41" s="214">
        <f>J29-J6</f>
        <v>0</v>
      </c>
      <c r="K41" s="214"/>
    </row>
    <row r="42" spans="1:11" x14ac:dyDescent="0.4">
      <c r="F42" s="222" t="s">
        <v>293</v>
      </c>
      <c r="G42" s="219" t="s">
        <v>306</v>
      </c>
      <c r="H42" s="230">
        <f>IFERROR(H13-H41,0)</f>
        <v>0</v>
      </c>
      <c r="J42" s="214"/>
      <c r="K42" s="214"/>
    </row>
    <row r="43" spans="1:11" x14ac:dyDescent="0.4">
      <c r="F43" s="217"/>
      <c r="G43" s="219"/>
      <c r="H43" s="230" t="str">
        <f t="shared" si="2"/>
        <v/>
      </c>
      <c r="J43" s="214"/>
      <c r="K43" s="214"/>
    </row>
    <row r="44" spans="1:11" x14ac:dyDescent="0.4">
      <c r="F44" s="217" t="s">
        <v>258</v>
      </c>
      <c r="G44" s="219"/>
      <c r="H44" s="230" t="str">
        <f t="shared" si="2"/>
        <v/>
      </c>
      <c r="J44" s="214"/>
      <c r="K44" s="214"/>
    </row>
    <row r="45" spans="1:11" x14ac:dyDescent="0.4">
      <c r="F45" s="217" t="s">
        <v>304</v>
      </c>
      <c r="G45" s="219"/>
      <c r="H45" s="230" t="str">
        <f t="shared" si="2"/>
        <v/>
      </c>
      <c r="J45" s="214"/>
      <c r="K45" s="214"/>
    </row>
    <row r="46" spans="1:11" x14ac:dyDescent="0.4">
      <c r="F46" s="222" t="s">
        <v>341</v>
      </c>
      <c r="G46" s="219" t="s">
        <v>294</v>
      </c>
      <c r="H46" s="230" t="str">
        <f>IFERROR(VLOOKUP(F46,$I$5:$J$28,2,FALSE),"0")</f>
        <v>0</v>
      </c>
      <c r="J46" s="214"/>
      <c r="K46" s="214"/>
    </row>
    <row r="47" spans="1:11" x14ac:dyDescent="0.4">
      <c r="F47" s="222"/>
      <c r="G47" s="219"/>
      <c r="H47" s="230" t="str">
        <f t="shared" si="2"/>
        <v/>
      </c>
      <c r="J47" s="214"/>
      <c r="K47" s="214"/>
    </row>
    <row r="48" spans="1:11" x14ac:dyDescent="0.4">
      <c r="F48" s="222"/>
      <c r="G48" s="219"/>
      <c r="H48" s="230" t="str">
        <f t="shared" si="2"/>
        <v/>
      </c>
      <c r="J48" s="214"/>
      <c r="K48" s="214"/>
    </row>
    <row r="49" spans="6:8" x14ac:dyDescent="0.4">
      <c r="F49" s="222" t="s">
        <v>251</v>
      </c>
      <c r="G49" s="219" t="s">
        <v>295</v>
      </c>
      <c r="H49" s="230">
        <f>SUM(H46:H48)</f>
        <v>0</v>
      </c>
    </row>
    <row r="50" spans="6:8" x14ac:dyDescent="0.4">
      <c r="F50" s="217"/>
      <c r="G50" s="219"/>
      <c r="H50" s="230" t="str">
        <f t="shared" si="2"/>
        <v/>
      </c>
    </row>
    <row r="51" spans="6:8" x14ac:dyDescent="0.4">
      <c r="F51" s="217" t="s">
        <v>305</v>
      </c>
      <c r="G51" s="219"/>
      <c r="H51" s="230" t="str">
        <f t="shared" si="2"/>
        <v/>
      </c>
    </row>
    <row r="52" spans="6:8" x14ac:dyDescent="0.4">
      <c r="F52" s="222" t="s">
        <v>342</v>
      </c>
      <c r="G52" s="219" t="s">
        <v>296</v>
      </c>
      <c r="H52" s="230" t="str">
        <f>IFERROR(VLOOKUP(F52,$I$5:$J$28,2,FALSE),"0")</f>
        <v>0</v>
      </c>
    </row>
    <row r="53" spans="6:8" x14ac:dyDescent="0.4">
      <c r="F53" s="222" t="s">
        <v>343</v>
      </c>
      <c r="G53" s="219" t="s">
        <v>297</v>
      </c>
      <c r="H53" s="230" t="str">
        <f>IFERROR(VLOOKUP(F53,$I$5:$J$28,2,FALSE),"0")</f>
        <v>0</v>
      </c>
    </row>
    <row r="54" spans="6:8" x14ac:dyDescent="0.4">
      <c r="F54" s="222"/>
      <c r="G54" s="219"/>
      <c r="H54" s="230" t="str">
        <f t="shared" si="2"/>
        <v/>
      </c>
    </row>
    <row r="55" spans="6:8" x14ac:dyDescent="0.4">
      <c r="F55" s="222"/>
      <c r="G55" s="219"/>
      <c r="H55" s="230" t="str">
        <f t="shared" si="2"/>
        <v/>
      </c>
    </row>
    <row r="56" spans="6:8" x14ac:dyDescent="0.4">
      <c r="F56" s="222" t="s">
        <v>251</v>
      </c>
      <c r="G56" s="219" t="s">
        <v>298</v>
      </c>
      <c r="H56" s="230">
        <f>SUM(H52:H55)</f>
        <v>0</v>
      </c>
    </row>
    <row r="57" spans="6:8" x14ac:dyDescent="0.4">
      <c r="F57" s="217"/>
      <c r="G57" s="219"/>
      <c r="H57" s="230"/>
    </row>
    <row r="58" spans="6:8" x14ac:dyDescent="0.4">
      <c r="F58" s="217" t="s">
        <v>301</v>
      </c>
      <c r="G58" s="219" t="s">
        <v>300</v>
      </c>
      <c r="H58" s="230">
        <f>IFERROR(H42+H49-H56,0)</f>
        <v>0</v>
      </c>
    </row>
    <row r="59" spans="6:8" x14ac:dyDescent="0.4">
      <c r="F59" s="217"/>
      <c r="G59" s="219"/>
      <c r="H59" s="230"/>
    </row>
    <row r="60" spans="6:8" x14ac:dyDescent="0.4">
      <c r="F60" s="222" t="s">
        <v>259</v>
      </c>
      <c r="G60" s="219" t="s">
        <v>299</v>
      </c>
      <c r="H60" s="230">
        <v>100000</v>
      </c>
    </row>
    <row r="61" spans="6:8" x14ac:dyDescent="0.4">
      <c r="F61" s="217"/>
      <c r="G61" s="219"/>
      <c r="H61" s="230"/>
    </row>
    <row r="62" spans="6:8" x14ac:dyDescent="0.4">
      <c r="F62" s="222" t="s">
        <v>302</v>
      </c>
      <c r="G62" s="219" t="s">
        <v>303</v>
      </c>
      <c r="H62" s="230">
        <f>IFERROR(H58-H60,0)</f>
        <v>-100000</v>
      </c>
    </row>
    <row r="63" spans="6:8" x14ac:dyDescent="0.4">
      <c r="F63" s="233"/>
      <c r="G63" s="156"/>
    </row>
    <row r="64" spans="6:8" x14ac:dyDescent="0.4">
      <c r="F64" t="s">
        <v>316</v>
      </c>
      <c r="G64" s="156"/>
    </row>
    <row r="65" spans="6:9" x14ac:dyDescent="0.4">
      <c r="F65" t="s">
        <v>317</v>
      </c>
      <c r="G65" s="156"/>
    </row>
    <row r="66" spans="6:9" x14ac:dyDescent="0.4">
      <c r="F66" s="234" t="s">
        <v>318</v>
      </c>
      <c r="H66">
        <v>0</v>
      </c>
      <c r="I66" t="s">
        <v>321</v>
      </c>
    </row>
    <row r="67" spans="6:9" x14ac:dyDescent="0.4">
      <c r="F67" s="235" t="s">
        <v>319</v>
      </c>
      <c r="H67">
        <v>200</v>
      </c>
      <c r="I67" t="s">
        <v>322</v>
      </c>
    </row>
    <row r="68" spans="6:9" x14ac:dyDescent="0.4">
      <c r="F68" t="s">
        <v>320</v>
      </c>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精算</vt:lpstr>
      <vt:lpstr>Access入力</vt:lpstr>
      <vt:lpstr>精算 (2)</vt:lpstr>
      <vt:lpstr>決算書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nrky0</dc:creator>
  <cp:lastModifiedBy>伸生 旗手</cp:lastModifiedBy>
  <dcterms:created xsi:type="dcterms:W3CDTF">2023-08-12T08:17:25Z</dcterms:created>
  <dcterms:modified xsi:type="dcterms:W3CDTF">2026-01-13T12:02:20Z</dcterms:modified>
</cp:coreProperties>
</file>