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13_ncr:1_{CE08C09D-9393-43D5-8178-67202361A806}"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6" i="4" l="1"/>
  <c r="P7" i="4"/>
  <c r="P8" i="4"/>
  <c r="P9" i="4"/>
  <c r="P10" i="4"/>
  <c r="P11" i="4"/>
  <c r="P12" i="4"/>
  <c r="P13" i="4"/>
  <c r="P14" i="4"/>
  <c r="P15" i="4"/>
  <c r="P16" i="4"/>
  <c r="P5" i="4"/>
  <c r="G79" i="1"/>
  <c r="H78" i="1"/>
  <c r="H77" i="1"/>
  <c r="I46" i="1"/>
  <c r="J46" i="1"/>
  <c r="I36" i="1"/>
  <c r="I24" i="1"/>
  <c r="I12" i="1"/>
  <c r="I11" i="1"/>
  <c r="J34" i="1"/>
  <c r="J12" i="1"/>
  <c r="J13" i="1"/>
  <c r="J14" i="1"/>
  <c r="J15" i="1"/>
  <c r="J16" i="1"/>
  <c r="J17" i="1"/>
  <c r="J18" i="1"/>
  <c r="J19" i="1"/>
  <c r="J20" i="1"/>
  <c r="J21" i="1"/>
  <c r="J22" i="1"/>
  <c r="J23" i="1"/>
  <c r="J24" i="1"/>
  <c r="J25" i="1"/>
  <c r="J26" i="1"/>
  <c r="J27" i="1"/>
  <c r="J28" i="1"/>
  <c r="J29" i="1"/>
  <c r="J30" i="1"/>
  <c r="J31" i="1"/>
  <c r="J32" i="1"/>
  <c r="J33" i="1"/>
  <c r="J35" i="1"/>
  <c r="J36" i="1"/>
  <c r="J37" i="1"/>
  <c r="J38" i="1"/>
  <c r="J39" i="1"/>
  <c r="J40" i="1"/>
  <c r="J41" i="1"/>
  <c r="J42" i="1"/>
  <c r="J43" i="1"/>
  <c r="J44" i="1"/>
  <c r="J11"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J47" i="1"/>
  <c r="J48" i="1"/>
  <c r="J49" i="1"/>
  <c r="J50" i="1"/>
  <c r="J51" i="1"/>
  <c r="J52" i="1"/>
  <c r="J53" i="1"/>
  <c r="J54" i="1"/>
  <c r="J55" i="1"/>
  <c r="J56" i="1"/>
  <c r="J57" i="1"/>
  <c r="J58" i="1"/>
  <c r="J59" i="1"/>
  <c r="J60" i="1"/>
  <c r="J61" i="1"/>
  <c r="J62" i="1"/>
  <c r="J63" i="1"/>
  <c r="J64" i="1"/>
  <c r="J65" i="1"/>
  <c r="J66" i="1"/>
  <c r="J67" i="1"/>
  <c r="I47" i="1"/>
  <c r="I48" i="1"/>
  <c r="I49" i="1"/>
  <c r="I50" i="1"/>
  <c r="I51" i="1"/>
  <c r="I52" i="1"/>
  <c r="I53" i="1"/>
  <c r="I54" i="1"/>
  <c r="I55" i="1"/>
  <c r="I56" i="1"/>
  <c r="I57" i="1"/>
  <c r="I58" i="1"/>
  <c r="I59" i="1"/>
  <c r="I60" i="1"/>
  <c r="I61" i="1"/>
  <c r="I62" i="1"/>
  <c r="I63" i="1"/>
  <c r="I64" i="1"/>
  <c r="I65" i="1"/>
  <c r="I66" i="1"/>
  <c r="I67" i="1"/>
  <c r="I25" i="1"/>
  <c r="I26" i="1"/>
  <c r="I27" i="1"/>
  <c r="I28" i="1"/>
  <c r="I29" i="1"/>
  <c r="I30" i="1"/>
  <c r="I31" i="1"/>
  <c r="I32" i="1"/>
  <c r="I33" i="1"/>
  <c r="I34" i="1"/>
  <c r="I35" i="1"/>
  <c r="I37" i="1"/>
  <c r="I38" i="1"/>
  <c r="I39" i="1"/>
  <c r="I40" i="1"/>
  <c r="I41" i="1"/>
  <c r="I42" i="1"/>
  <c r="I43" i="1"/>
  <c r="I44" i="1"/>
  <c r="I20" i="1"/>
  <c r="I21" i="1"/>
  <c r="I22" i="1"/>
  <c r="I13" i="1"/>
  <c r="I14" i="1"/>
  <c r="I15" i="1"/>
  <c r="I16" i="1"/>
  <c r="I17" i="1"/>
  <c r="I18" i="1"/>
  <c r="I19" i="1"/>
  <c r="V98" i="1"/>
  <c r="U98" i="1"/>
  <c r="T98" i="1"/>
  <c r="S98" i="1"/>
  <c r="Q455" i="3"/>
  <c r="P455" i="3"/>
  <c r="Q431" i="3"/>
  <c r="R431" i="3"/>
  <c r="Q480" i="3"/>
  <c r="P480" i="3"/>
  <c r="S480" i="3"/>
  <c r="R480" i="3"/>
  <c r="L480" i="3"/>
  <c r="K480" i="3"/>
  <c r="L455" i="3"/>
  <c r="S455" i="3"/>
  <c r="K455" i="3"/>
  <c r="K431" i="3"/>
  <c r="P431" i="3"/>
  <c r="R455" i="3"/>
  <c r="S431" i="3"/>
  <c r="L431" i="3"/>
  <c r="S127" i="3"/>
  <c r="R127" i="3"/>
  <c r="S103" i="3"/>
  <c r="R103" i="3"/>
  <c r="L103" i="3"/>
  <c r="K103" i="3"/>
  <c r="L127" i="3"/>
  <c r="K127" i="3"/>
  <c r="G78" i="1"/>
  <c r="J68" i="1"/>
  <c r="C68" i="1"/>
  <c r="H5" i="4"/>
  <c r="J41" i="4"/>
  <c r="H53" i="4"/>
  <c r="H52" i="4"/>
  <c r="H46" i="4"/>
  <c r="H49" i="4" s="1"/>
  <c r="H40" i="4"/>
  <c r="H35" i="4"/>
  <c r="H34" i="4"/>
  <c r="H33" i="4"/>
  <c r="H32" i="4"/>
  <c r="H31" i="4"/>
  <c r="H30" i="4"/>
  <c r="H29" i="4"/>
  <c r="H28" i="4"/>
  <c r="H27" i="4"/>
  <c r="H26" i="4"/>
  <c r="H25" i="4"/>
  <c r="H24" i="4"/>
  <c r="H23" i="4"/>
  <c r="H22" i="4"/>
  <c r="H21" i="4"/>
  <c r="H20" i="4"/>
  <c r="H19" i="4"/>
  <c r="H18" i="4"/>
  <c r="H16" i="4"/>
  <c r="H15" i="4"/>
  <c r="H9" i="4"/>
  <c r="H11" i="4"/>
  <c r="H17" i="4"/>
  <c r="H8"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J105" i="2"/>
  <c r="I105" i="2"/>
  <c r="H105" i="2"/>
  <c r="G105" i="2"/>
  <c r="C91" i="2"/>
  <c r="B91" i="2"/>
  <c r="B133" i="1"/>
  <c r="H147" i="1" l="1"/>
  <c r="G147" i="1"/>
  <c r="I147" i="1"/>
  <c r="O18" i="4"/>
  <c r="P18" i="4"/>
  <c r="H56" i="4"/>
  <c r="H10" i="4"/>
  <c r="H12" i="4" s="1"/>
  <c r="H13" i="4" s="1"/>
  <c r="H41" i="4"/>
  <c r="G107" i="2"/>
  <c r="G149" i="1" l="1"/>
  <c r="H42" i="4"/>
  <c r="H58" i="4" s="1"/>
  <c r="H62" i="4" s="1"/>
  <c r="C133" i="1"/>
  <c r="J147" i="1"/>
</calcChain>
</file>

<file path=xl/sharedStrings.xml><?xml version="1.0" encoding="utf-8"?>
<sst xmlns="http://schemas.openxmlformats.org/spreadsheetml/2006/main" count="1930" uniqueCount="915">
  <si>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</si>
  <si>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</si>
  <si>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</si>
  <si>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</si>
  <si>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</si>
  <si>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</si>
  <si>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</si>
  <si>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</si>
  <si>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</si>
  <si>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</si>
  <si>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</si>
  <si>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</si>
  <si>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</si>
  <si>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</si>
  <si>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</si>
  <si>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</si>
  <si>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</si>
  <si>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</si>
  <si>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</si>
  <si>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</si>
  <si>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</si>
  <si>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</si>
  <si>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</si>
  <si>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</si>
  <si>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</si>
  <si>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</si>
  <si>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</si>
  <si>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</si>
  <si>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</si>
  <si>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</si>
  <si>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</si>
  <si>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</si>
  <si>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</si>
  <si>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</si>
  <si>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</si>
  <si>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</si>
  <si>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</si>
  <si>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</si>
  <si>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</si>
  <si>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</si>
  <si>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</si>
  <si>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</si>
  <si>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</si>
  <si>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</si>
  <si>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</si>
  <si>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</si>
  <si>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</si>
  <si>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</si>
  <si>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</si>
  <si>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</si>
  <si>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</si>
  <si>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</si>
  <si>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</si>
  <si>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</si>
  <si>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</si>
  <si>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</si>
  <si>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</si>
  <si>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</si>
  <si>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</si>
  <si>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</si>
  <si>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</si>
  <si>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</si>
  <si>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</si>
  <si>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</si>
  <si>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</si>
  <si>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</si>
  <si>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</si>
  <si>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</si>
  <si>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</si>
  <si>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</si>
  <si>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</si>
  <si>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</si>
  <si>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</si>
  <si>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</si>
  <si>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</si>
  <si>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</si>
  <si>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</si>
  <si>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</si>
  <si>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</si>
  <si>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</si>
  <si>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</si>
  <si>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</si>
  <si>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</si>
  <si>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</si>
  <si>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</si>
  <si>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</si>
  <si>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</si>
  <si>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</si>
  <si>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</si>
  <si>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</si>
  <si>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</si>
  <si>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</si>
  <si>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</si>
  <si>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</si>
  <si>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</si>
  <si>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</si>
  <si>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</si>
  <si>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</si>
  <si>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</si>
  <si>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</si>
  <si>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</si>
  <si>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</si>
  <si>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</si>
  <si>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</si>
  <si>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</si>
  <si>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</si>
  <si>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</si>
  <si>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</si>
  <si>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</si>
  <si>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</si>
  <si>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</si>
  <si>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</si>
  <si>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</si>
  <si>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</si>
  <si>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</si>
  <si>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</si>
  <si>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</si>
  <si>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</si>
  <si>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</si>
  <si>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</si>
  <si>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</si>
  <si>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</si>
  <si>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</si>
  <si>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</si>
  <si>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</si>
  <si>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</si>
  <si>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資産</t>
    <rPh sb="0" eb="2">
      <t>シサン</t>
    </rPh>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</si>
  <si>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</si>
  <si>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</si>
  <si>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</si>
  <si>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</si>
  <si>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</si>
  <si>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</si>
  <si>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</si>
  <si>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</si>
  <si>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</si>
  <si>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</si>
  <si>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</si>
  <si>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</si>
  <si>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</si>
  <si>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</si>
  <si>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</si>
  <si>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</si>
  <si>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</si>
  <si>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</si>
  <si>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</si>
  <si>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</si>
  <si>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</si>
  <si>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</si>
  <si>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</si>
  <si>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</si>
  <si>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</si>
  <si>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</si>
  <si>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</si>
  <si>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</si>
  <si>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</si>
  <si>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</si>
  <si>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</si>
  <si>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</si>
  <si>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</si>
  <si>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</si>
  <si>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t>短期借入金</t>
    <rPh sb="0" eb="5">
      <t>タンキシャクニュウキン</t>
    </rPh>
    <phoneticPr fontId="1"/>
  </si>
  <si>
    <t>短期借入金</t>
    <rPh sb="0" eb="2">
      <t>タンキ</t>
    </rPh>
    <rPh sb="2" eb="5">
      <t>シャクニュウキン</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</si>
  <si>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</si>
  <si>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</si>
  <si>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</si>
  <si>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</si>
  <si>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</si>
  <si>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</si>
  <si>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</si>
  <si>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</si>
  <si>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</si>
  <si>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</si>
  <si>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</si>
  <si>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</si>
  <si>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</si>
  <si>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</si>
  <si>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</si>
  <si>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</si>
  <si>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</si>
  <si>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</si>
  <si>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</si>
  <si>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</si>
  <si>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</si>
  <si>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</si>
  <si>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</si>
  <si>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</si>
  <si>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</si>
  <si>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</si>
  <si>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</si>
  <si>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</si>
  <si>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</si>
  <si>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</si>
  <si>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</si>
  <si>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</si>
  <si>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</si>
  <si>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</si>
  <si>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</si>
  <si>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</si>
  <si>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</si>
  <si>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</si>
  <si>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</si>
  <si>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</si>
  <si>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</si>
  <si>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</si>
  <si>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</si>
  <si>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</si>
  <si>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</si>
  <si>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</si>
  <si>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</si>
  <si>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</si>
  <si>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</si>
  <si>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</si>
  <si>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</si>
  <si>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</si>
  <si>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</si>
  <si>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</si>
  <si>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</si>
  <si>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</si>
  <si>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</si>
  <si>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</si>
  <si>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</si>
  <si>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</si>
  <si>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</si>
  <si>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</si>
  <si>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</si>
  <si>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</si>
  <si>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</si>
  <si>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</si>
  <si>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</si>
  <si>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</si>
  <si>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</si>
  <si>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</si>
  <si>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</si>
  <si>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</si>
  <si>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</si>
  <si>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</si>
  <si>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</si>
  <si>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</si>
  <si>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</si>
  <si>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</si>
  <si>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</si>
  <si>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</si>
  <si>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</si>
  <si>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</si>
  <si>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</si>
  <si>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</si>
  <si>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</si>
  <si>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</si>
  <si>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</si>
  <si>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</si>
  <si>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</si>
  <si>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</si>
  <si>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</si>
  <si>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</si>
  <si>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</si>
  <si>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</si>
  <si>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</si>
  <si>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</si>
  <si>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</si>
  <si>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</si>
  <si>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</si>
  <si>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</si>
  <si>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</si>
  <si>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</si>
  <si>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</si>
  <si>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</si>
  <si>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</si>
  <si>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</si>
  <si>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</si>
  <si>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</si>
  <si>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</si>
  <si>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</si>
  <si>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</si>
  <si>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</si>
  <si>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</si>
  <si>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</si>
  <si>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</si>
  <si>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</si>
  <si>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</si>
  <si>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</si>
  <si>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</si>
  <si>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</si>
  <si>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</si>
  <si>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</si>
  <si>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</si>
  <si>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</si>
  <si>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</si>
  <si>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</si>
  <si>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</si>
  <si>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</si>
  <si>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</si>
  <si>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</si>
  <si>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</si>
  <si>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</si>
  <si>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</si>
  <si>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</si>
  <si>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</si>
  <si>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</si>
  <si>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</si>
  <si>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</si>
  <si>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</si>
  <si>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</si>
  <si>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</si>
  <si>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</si>
  <si>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</si>
  <si>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</si>
  <si>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</si>
  <si>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</si>
  <si>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</si>
  <si>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</si>
  <si>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</si>
  <si>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</si>
  <si>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</si>
  <si>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</si>
  <si>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</si>
  <si>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</si>
  <si>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</si>
  <si>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</si>
  <si>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</si>
  <si>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</si>
  <si>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</si>
  <si>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</si>
  <si>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</si>
  <si>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</si>
  <si>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</si>
  <si>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</si>
  <si>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</si>
  <si>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</si>
  <si>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</si>
  <si>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</si>
  <si>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</si>
  <si>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</si>
  <si>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</si>
  <si>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</si>
  <si>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</si>
  <si>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</si>
  <si>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</si>
  <si>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</si>
  <si>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</si>
  <si>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</si>
  <si>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</si>
  <si>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</si>
  <si>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</si>
  <si>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</si>
  <si>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</si>
  <si>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</si>
  <si>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</si>
  <si>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</si>
  <si>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</si>
  <si>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</si>
  <si>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</si>
  <si>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</si>
  <si>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</si>
  <si>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</si>
  <si>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</si>
  <si>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</si>
  <si>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残高勘定科目</t>
    <rPh sb="0" eb="6">
      <t>ザンダカカンジョウカモク</t>
    </rPh>
    <phoneticPr fontId="1"/>
  </si>
  <si>
    <t>WHERE koubai.nounyuusyuuryoubi Is Not Null</t>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</si>
  <si>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</si>
  <si>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</si>
  <si>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</si>
  <si>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</si>
  <si>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</si>
  <si>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</si>
  <si>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</si>
  <si>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</si>
  <si>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</si>
  <si>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</si>
  <si>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</si>
  <si>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</si>
  <si>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</si>
  <si>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</si>
  <si>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</si>
  <si>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</si>
  <si>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</si>
  <si>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</si>
  <si>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</si>
  <si>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</si>
  <si>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</si>
  <si>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</si>
  <si>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</si>
  <si>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</si>
  <si>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</si>
  <si>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</si>
  <si>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</si>
  <si>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</si>
  <si>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</si>
  <si>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</si>
  <si>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</si>
  <si>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.Range("A" &amp; i) = rs!残高勘定科目用</t>
    <phoneticPr fontId="1"/>
  </si>
  <si>
    <t xml:space="preserve">        .Range("B" &amp; i) = rs!合計</t>
    <phoneticPr fontId="1"/>
  </si>
  <si>
    <t xml:space="preserve">        .Range("I" &amp; i) = rs!合計</t>
    <phoneticPr fontId="1"/>
  </si>
  <si>
    <t>翌期元入金 ＝ 期首元入金 ＋ 当期純利益 － 事業主借 ＋ 事業主貸  　会計一般的</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</si>
  <si>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</si>
  <si>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</si>
  <si>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</si>
  <si>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</si>
  <si>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</si>
  <si>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</si>
  <si>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</si>
  <si>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</si>
  <si>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 xml:space="preserve">        </t>
  </si>
  <si>
    <t xml:space="preserve"> </t>
    <phoneticPr fontId="1"/>
  </si>
  <si>
    <t xml:space="preserve">  </t>
    <phoneticPr fontId="1"/>
  </si>
  <si>
    <t>20・21のボタン</t>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</si>
  <si>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</si>
  <si>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</si>
  <si>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</si>
  <si>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</si>
  <si>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</si>
  <si>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</si>
  <si>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</si>
  <si>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</si>
  <si>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 xml:space="preserve"> .Range("L" &amp; i + 56) = rs!合計</t>
    <phoneticPr fontId="1"/>
  </si>
  <si>
    <t>.Range("A" &amp; i + 59) = rs!zandakakanjoukamokuyou</t>
    <phoneticPr fontId="1"/>
  </si>
  <si>
    <t xml:space="preserve"> .Range("E" &amp; i + 59) = rs!合計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</si>
  <si>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</si>
  <si>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</si>
  <si>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</si>
  <si>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</si>
  <si>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</si>
  <si>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</si>
  <si>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</si>
  <si>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</si>
  <si>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</si>
  <si>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</si>
  <si>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</si>
  <si>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</si>
  <si>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</si>
  <si>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</si>
  <si>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</si>
  <si>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</si>
  <si>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</si>
  <si>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</si>
  <si>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</si>
  <si>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</si>
  <si>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</si>
  <si>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</si>
  <si>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</si>
  <si>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</si>
  <si>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</si>
  <si>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</si>
  <si>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</si>
  <si>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</si>
  <si>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</si>
  <si>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</si>
  <si>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</si>
  <si>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</si>
  <si>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</si>
  <si>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</si>
  <si>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</si>
  <si>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</si>
  <si>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</si>
  <si>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</si>
  <si>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</si>
  <si>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</si>
  <si>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</si>
  <si>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</si>
  <si>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</si>
  <si>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</si>
  <si>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</si>
  <si>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</si>
  <si>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</si>
  <si>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</si>
  <si>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</si>
  <si>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</si>
  <si>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</si>
  <si>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</si>
  <si>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</si>
  <si>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</si>
  <si>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</si>
  <si>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</si>
  <si>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</si>
  <si>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</si>
  <si>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</si>
  <si>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</si>
  <si>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</si>
  <si>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</si>
  <si>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</si>
  <si>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</si>
  <si>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</si>
  <si>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</si>
  <si>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</si>
  <si>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</si>
  <si>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t>B250901-01</t>
    <phoneticPr fontId="1"/>
  </si>
  <si>
    <t>前払費用</t>
    <rPh sb="0" eb="4">
      <t>マエバライヒヨウ</t>
    </rPh>
    <phoneticPr fontId="1"/>
  </si>
  <si>
    <t>A251230-03</t>
    <phoneticPr fontId="1"/>
  </si>
  <si>
    <t>A260512-49</t>
    <phoneticPr fontId="1"/>
  </si>
  <si>
    <t>未収入金</t>
    <rPh sb="0" eb="4">
      <t>ミシュウニュウキン</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</si>
  <si>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</si>
  <si>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</si>
  <si>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</si>
  <si>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</si>
  <si>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A260807-01</t>
    <phoneticPr fontId="1"/>
  </si>
  <si>
    <t>A260820-02</t>
    <phoneticPr fontId="1"/>
  </si>
  <si>
    <t>立替金</t>
    <rPh sb="0" eb="3">
      <t>タテカエキン</t>
    </rPh>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</si>
  <si>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</si>
  <si>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</si>
  <si>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</si>
  <si>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</si>
  <si>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</si>
  <si>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</si>
  <si>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t>
    <phoneticPr fontId="1"/>
  </si>
  <si>
    <t>日付</t>
    <rPh sb="0" eb="2">
      <t>ヒヅケ</t>
    </rPh>
    <phoneticPr fontId="1"/>
  </si>
  <si>
    <t>土地</t>
    <phoneticPr fontId="1"/>
  </si>
  <si>
    <t>売買目的有価証券</t>
    <phoneticPr fontId="1"/>
  </si>
  <si>
    <t>mySQL = mySQL &amp; " And koubai.aitekanjoukamoku IN ('仮払金'') "</t>
    <phoneticPr fontId="1"/>
  </si>
  <si>
    <t>mySQL = mySQL &amp; " And koubai.zandakakanjoukamokuyou IN ('仮払金') "</t>
  </si>
  <si>
    <t>mySQL = mySQL &amp; " And koubai.aitekanjoukamoku IN ('事業主貸') "</t>
  </si>
  <si>
    <t>mySQL = mySQL &amp; " And koubai.zandakakanjoukamokuyou IN ('事業主貸') "</t>
    <phoneticPr fontId="1"/>
  </si>
  <si>
    <t>未払費用</t>
    <rPh sb="0" eb="4">
      <t>ミバライヒヨウ</t>
    </rPh>
    <phoneticPr fontId="1"/>
  </si>
  <si>
    <t>未払消費税等</t>
    <rPh sb="0" eb="5">
      <t>ミバライショウヒゼイ</t>
    </rPh>
    <rPh sb="5" eb="6">
      <t>トウ</t>
    </rPh>
    <phoneticPr fontId="1"/>
  </si>
  <si>
    <t>未払法人税等</t>
    <rPh sb="0" eb="2">
      <t>ミバライ</t>
    </rPh>
    <rPh sb="2" eb="5">
      <t>ホウジンゼイ</t>
    </rPh>
    <rPh sb="5" eb="6">
      <t>トウ</t>
    </rPh>
    <phoneticPr fontId="1"/>
  </si>
  <si>
    <t>現金過不足</t>
    <phoneticPr fontId="1"/>
  </si>
  <si>
    <t>器具備品</t>
    <rPh sb="0" eb="4">
      <t>キグビヒン</t>
    </rPh>
    <phoneticPr fontId="1"/>
  </si>
  <si>
    <t>土地</t>
  </si>
  <si>
    <t>１２のボタン</t>
    <phoneticPr fontId="1"/>
  </si>
  <si>
    <t>前渡金</t>
    <rPh sb="0" eb="3">
      <t>マエワタシキン</t>
    </rPh>
    <phoneticPr fontId="1"/>
  </si>
  <si>
    <t>受取手形</t>
    <rPh sb="0" eb="4">
      <t>ウケトリテガタ</t>
    </rPh>
    <phoneticPr fontId="1"/>
  </si>
  <si>
    <t>定期預金</t>
    <rPh sb="0" eb="2">
      <t>テイキ</t>
    </rPh>
    <rPh sb="2" eb="4">
      <t>ヨキン</t>
    </rPh>
    <phoneticPr fontId="1"/>
  </si>
  <si>
    <t>定期積金</t>
    <rPh sb="0" eb="4">
      <t>テイキツミキン</t>
    </rPh>
    <phoneticPr fontId="1"/>
  </si>
  <si>
    <t>収益</t>
    <rPh sb="0" eb="1">
      <t>シュウエキ</t>
    </rPh>
    <phoneticPr fontId="1"/>
  </si>
  <si>
    <t>費用</t>
    <rPh sb="0" eb="1">
      <t>ヒヨウ</t>
    </rPh>
    <phoneticPr fontId="1"/>
  </si>
  <si>
    <t>,'旅費交通費通信費','会議費','消耗費','事務用品費','印刷費','器具備品費','広告宣伝費','荷造運賃','水道光熱費','外注費','接待交際費','修繕費','車両費','租税公課'.'損害保険料','地代家賃','減価償却費','雑費','貸倒損失','支払手数料'</t>
    <phoneticPr fontId="1"/>
  </si>
  <si>
    <r>
      <t>1売利上'</t>
    </r>
    <r>
      <rPr>
        <b/>
        <sz val="11"/>
        <color theme="1"/>
        <rFont val="游ゴシック"/>
        <family val="3"/>
        <charset val="128"/>
        <scheme val="minor"/>
      </rPr>
      <t>,'雑収入','受取利息','固定資産売却益','補助金収入','前年度繰越金(収入)'</t>
    </r>
    <rPh sb="0" eb="3">
      <t>バイリア</t>
    </rPh>
    <rPh sb="3" eb="4">
      <t>ウエ</t>
    </rPh>
    <rPh sb="13" eb="15">
      <t>ウケトリ</t>
    </rPh>
    <rPh sb="20" eb="22">
      <t>コテイ</t>
    </rPh>
    <rPh sb="21" eb="23">
      <t>シサン</t>
    </rPh>
    <rPh sb="30" eb="33">
      <t>ホジョキン</t>
    </rPh>
    <rPh sb="38" eb="41">
      <t>ゼンネンド</t>
    </rPh>
    <rPh sb="41" eb="43">
      <t>クリコシ</t>
    </rPh>
    <rPh sb="43" eb="44">
      <t>キン</t>
    </rPh>
    <rPh sb="44" eb="46">
      <t>シュウニュウ</t>
    </rPh>
    <phoneticPr fontId="1"/>
  </si>
  <si>
    <r>
      <t>2仕入','</t>
    </r>
    <r>
      <rPr>
        <b/>
        <sz val="11"/>
        <color theme="1"/>
        <rFont val="游ゴシック"/>
        <family val="3"/>
        <charset val="128"/>
        <scheme val="minor"/>
      </rPr>
      <t>期首商品棚卸高','期末商品棚卸高'</t>
    </r>
    <r>
      <rPr>
        <b/>
        <sz val="11"/>
        <color rgb="FFFF0000"/>
        <rFont val="游ゴシック"/>
        <family val="3"/>
        <charset val="128"/>
        <scheme val="minor"/>
      </rPr>
      <t>,'販売費','購買費生産・加工費','運送費','役員報酬','給料','福利厚生費','退職金','退職金共済掛金','退職給付費用','役員退職金','教育研究費','研究開発費','新聞図書費'</t>
    </r>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</si>
  <si>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t>現金', '普通預金','当座預金','定期預金','定期積金','受取手形','売掛金','商品・製品','貯蔵品','前渡金','前払費用','未収入金','立替金','仮払金','</t>
    </r>
    <r>
      <rPr>
        <b/>
        <sz val="11"/>
        <color theme="1"/>
        <rFont val="游ゴシック"/>
        <family val="3"/>
        <charset val="128"/>
        <scheme val="minor"/>
      </rPr>
      <t>仮払消費税</t>
    </r>
    <r>
      <rPr>
        <b/>
        <sz val="11"/>
        <color rgb="FF0070C0"/>
        <rFont val="游ゴシック"/>
        <family val="3"/>
        <charset val="128"/>
        <scheme val="minor"/>
      </rPr>
      <t>','事業主貸'</t>
    </r>
    <phoneticPr fontId="1"/>
  </si>
  <si>
    <t>'Not In ("売掛金","未収入金","仮払消費税","買掛金","未払金","未払費用","未払消費税等","未払い法人税等","複合")に設定しています</t>
  </si>
  <si>
    <t>1売利上','2仕入','販売費','購買費','生産・加工費','運送費','役員報酬','給料','福利厚生費','退職金','退職金共済掛金','退職給付費用','役員退職金','教育研究費','研究開発費','新聞図書費',</t>
    <phoneticPr fontId="1"/>
  </si>
  <si>
    <t>1のボタン　　IN  損益対照表に改善します</t>
    <rPh sb="11" eb="13">
      <t>ソンエキ</t>
    </rPh>
    <rPh sb="13" eb="16">
      <t>タイショウヒョウ</t>
    </rPh>
    <rPh sb="17" eb="19">
      <t>カイゼン</t>
    </rPh>
    <phoneticPr fontId="1"/>
  </si>
  <si>
    <r>
      <t>支払手形', '買掛金','未払金','未払費用','前受金','預り金','仮受金',</t>
    </r>
    <r>
      <rPr>
        <b/>
        <sz val="11"/>
        <color theme="1"/>
        <rFont val="游ゴシック"/>
        <family val="3"/>
        <charset val="128"/>
        <scheme val="minor"/>
      </rPr>
      <t>'仮受消費税等</t>
    </r>
    <r>
      <rPr>
        <b/>
        <sz val="11"/>
        <color rgb="FFFF0000"/>
        <rFont val="游ゴシック"/>
        <family val="3"/>
        <charset val="128"/>
        <scheme val="minor"/>
      </rPr>
      <t>','</t>
    </r>
    <r>
      <rPr>
        <sz val="11"/>
        <color theme="1"/>
        <rFont val="游ゴシック"/>
        <family val="3"/>
        <charset val="128"/>
        <scheme val="minor"/>
      </rPr>
      <t>未払消費税等</t>
    </r>
    <r>
      <rPr>
        <b/>
        <sz val="11"/>
        <color rgb="FFFF0000"/>
        <rFont val="游ゴシック"/>
        <family val="3"/>
        <charset val="128"/>
        <scheme val="minor"/>
      </rPr>
      <t>',</t>
    </r>
    <r>
      <rPr>
        <b/>
        <sz val="11"/>
        <color theme="1"/>
        <rFont val="游ゴシック"/>
        <family val="3"/>
        <charset val="128"/>
        <scheme val="minor"/>
      </rPr>
      <t>'未払い法人税等</t>
    </r>
    <r>
      <rPr>
        <b/>
        <sz val="11"/>
        <color rgb="FFFF0000"/>
        <rFont val="游ゴシック"/>
        <family val="3"/>
        <charset val="128"/>
        <scheme val="minor"/>
      </rPr>
      <t>','短期借入金','事業主借','</t>
    </r>
    <r>
      <rPr>
        <b/>
        <sz val="11"/>
        <color theme="1"/>
        <rFont val="游ゴシック"/>
        <family val="3"/>
        <charset val="128"/>
        <scheme val="minor"/>
      </rPr>
      <t>前年度繰越金（負債)</t>
    </r>
    <rPh sb="45" eb="47">
      <t>カリウケ</t>
    </rPh>
    <phoneticPr fontId="1"/>
  </si>
  <si>
    <t>簿価　　　1,340,000</t>
    <rPh sb="0" eb="2">
      <t>ボカ</t>
    </rPh>
    <phoneticPr fontId="1"/>
  </si>
  <si>
    <t>売却益が出た場合</t>
    <rPh sb="0" eb="3">
      <t>バイキャクエキ</t>
    </rPh>
    <rPh sb="4" eb="5">
      <t>デ</t>
    </rPh>
    <rPh sb="6" eb="8">
      <t>バアイ</t>
    </rPh>
    <phoneticPr fontId="1"/>
  </si>
  <si>
    <t>売却損が出た場合</t>
    <rPh sb="0" eb="3">
      <t>バイキャクソン</t>
    </rPh>
    <rPh sb="4" eb="5">
      <t>デ</t>
    </rPh>
    <rPh sb="6" eb="8">
      <t>バアイ</t>
    </rPh>
    <phoneticPr fontId="1"/>
  </si>
  <si>
    <t>車2,000,000円の車を減価償却累計額－660,000車の価値1,340,000円が1,000,000円で売れました</t>
    <phoneticPr fontId="1"/>
  </si>
  <si>
    <t>簿価</t>
    <rPh sb="0" eb="2">
      <t>ボカ</t>
    </rPh>
    <phoneticPr fontId="1"/>
  </si>
  <si>
    <t>事業主貸</t>
    <rPh sb="0" eb="3">
      <t>ジギョウシュ</t>
    </rPh>
    <rPh sb="3" eb="4">
      <t>カシ</t>
    </rPh>
    <phoneticPr fontId="1"/>
  </si>
  <si>
    <t>事業主貸：損失は事業主が事業から引き出したとみなす</t>
    <phoneticPr fontId="1"/>
  </si>
  <si>
    <t>車2,000,000円で購入した車は取得額2,000,000－減価償却累計額660,000車の価値1,340,000円が1,500,000円で売れました</t>
    <rPh sb="0" eb="1">
      <t>クルマ</t>
    </rPh>
    <rPh sb="10" eb="11">
      <t>エン</t>
    </rPh>
    <rPh sb="12" eb="14">
      <t>コウニュウ</t>
    </rPh>
    <rPh sb="16" eb="17">
      <t>クルマ</t>
    </rPh>
    <rPh sb="18" eb="21">
      <t>シュトクガク</t>
    </rPh>
    <rPh sb="31" eb="33">
      <t>ゲンカ</t>
    </rPh>
    <rPh sb="33" eb="35">
      <t>ショウキャク</t>
    </rPh>
    <rPh sb="35" eb="37">
      <t>ルイケイ</t>
    </rPh>
    <rPh sb="37" eb="38">
      <t>ガク</t>
    </rPh>
    <rPh sb="45" eb="46">
      <t>クルマ</t>
    </rPh>
    <rPh sb="47" eb="49">
      <t>カチ</t>
    </rPh>
    <rPh sb="58" eb="59">
      <t>エン</t>
    </rPh>
    <rPh sb="69" eb="70">
      <t>エン</t>
    </rPh>
    <rPh sb="71" eb="72">
      <t>ウ</t>
    </rPh>
    <phoneticPr fontId="1"/>
  </si>
  <si>
    <t>事業主借：事業主借は事業主が事業にいれたとみなす</t>
    <phoneticPr fontId="1"/>
  </si>
  <si>
    <t>収入の部</t>
    <phoneticPr fontId="1"/>
  </si>
  <si>
    <t>A260201-50</t>
    <phoneticPr fontId="1"/>
  </si>
  <si>
    <t>「資産」にあたる商品の差額は貸借対照表の借方</t>
    <phoneticPr fontId="1"/>
  </si>
  <si>
    <t>簿価=取得額－減価償却累計額</t>
    <rPh sb="0" eb="2">
      <t>ボカ</t>
    </rPh>
    <rPh sb="3" eb="6">
      <t>シュトクガク</t>
    </rPh>
    <rPh sb="7" eb="13">
      <t>ゲンカショウキャクルイケイ</t>
    </rPh>
    <rPh sb="13" eb="14">
      <t>ガク</t>
    </rPh>
    <phoneticPr fontId="1"/>
  </si>
  <si>
    <t>個人事業主が車を売った時　固定資産売却益　事業主借　　売却損　事業主貸</t>
    <rPh sb="0" eb="5">
      <t>コジンジギョウヌシ</t>
    </rPh>
    <rPh sb="6" eb="7">
      <t>クルマ</t>
    </rPh>
    <rPh sb="8" eb="9">
      <t>ウ</t>
    </rPh>
    <rPh sb="11" eb="12">
      <t>トキ</t>
    </rPh>
    <rPh sb="13" eb="17">
      <t>コテイシサン</t>
    </rPh>
    <rPh sb="17" eb="20">
      <t>バイキャクエキ</t>
    </rPh>
    <rPh sb="21" eb="25">
      <t>ジギョウシュカ</t>
    </rPh>
    <rPh sb="27" eb="30">
      <t>バイキャクソン</t>
    </rPh>
    <rPh sb="31" eb="35">
      <t>ジギョウシュカシ</t>
    </rPh>
    <phoneticPr fontId="1"/>
  </si>
  <si>
    <t>期末元入金＝期首元入金＋事業主借－事業主貸＋利益剰余金</t>
    <rPh sb="0" eb="2">
      <t>キマツ</t>
    </rPh>
    <rPh sb="2" eb="3">
      <t>モト</t>
    </rPh>
    <rPh sb="3" eb="4">
      <t>イ</t>
    </rPh>
    <rPh sb="4" eb="5">
      <t>キン</t>
    </rPh>
    <rPh sb="6" eb="8">
      <t>キシュ</t>
    </rPh>
    <rPh sb="8" eb="9">
      <t>モト</t>
    </rPh>
    <rPh sb="9" eb="10">
      <t>イ</t>
    </rPh>
    <rPh sb="10" eb="11">
      <t>キン</t>
    </rPh>
    <rPh sb="12" eb="16">
      <t>ジギョウシュカ</t>
    </rPh>
    <rPh sb="17" eb="21">
      <t>ジギョウシュカシ</t>
    </rPh>
    <rPh sb="22" eb="24">
      <t>リエキ</t>
    </rPh>
    <rPh sb="24" eb="27">
      <t>ジョウヨキン</t>
    </rPh>
    <phoneticPr fontId="1"/>
  </si>
  <si>
    <t>利益剰余金入力は翌期１月１日です</t>
    <rPh sb="0" eb="5">
      <t>リエキジョウヨキン</t>
    </rPh>
    <rPh sb="5" eb="7">
      <t>ニュウリョク</t>
    </rPh>
    <rPh sb="8" eb="10">
      <t>ヨクキ</t>
    </rPh>
    <rPh sb="11" eb="12">
      <t>ガツ</t>
    </rPh>
    <rPh sb="13" eb="14">
      <t>ニチ</t>
    </rPh>
    <phoneticPr fontId="1"/>
  </si>
  <si>
    <t>個人事業主のお金の流れ</t>
    <rPh sb="0" eb="5">
      <t>コジンジギョウヌシ</t>
    </rPh>
    <rPh sb="7" eb="8">
      <t>カネ</t>
    </rPh>
    <rPh sb="9" eb="10">
      <t>ナガ</t>
    </rPh>
    <phoneticPr fontId="1"/>
  </si>
  <si>
    <t>貸借対照表</t>
    <rPh sb="0" eb="5">
      <t>タイシャクタイショウヒョウ</t>
    </rPh>
    <phoneticPr fontId="1"/>
  </si>
  <si>
    <t>車を1,500,000で売りました　減価償却と減価償却累計額の計算は税理士と相談してください</t>
    <rPh sb="0" eb="1">
      <t>クルマ</t>
    </rPh>
    <rPh sb="12" eb="13">
      <t>ウ</t>
    </rPh>
    <rPh sb="18" eb="22">
      <t>ゲンカショウキャク</t>
    </rPh>
    <rPh sb="23" eb="25">
      <t>ゲンカ</t>
    </rPh>
    <rPh sb="25" eb="27">
      <t>ショウキャク</t>
    </rPh>
    <rPh sb="27" eb="29">
      <t>ルイケイ</t>
    </rPh>
    <rPh sb="29" eb="30">
      <t>ガク</t>
    </rPh>
    <rPh sb="31" eb="33">
      <t>ケイサン</t>
    </rPh>
    <rPh sb="34" eb="37">
      <t>ゼイリシ</t>
    </rPh>
    <rPh sb="38" eb="40">
      <t>ソウダン</t>
    </rPh>
    <phoneticPr fontId="1"/>
  </si>
  <si>
    <t>利益が160,000でました</t>
    <rPh sb="0" eb="2">
      <t>リエキ</t>
    </rPh>
    <phoneticPr fontId="1"/>
  </si>
  <si>
    <t>340,000 損をしました時</t>
    <rPh sb="8" eb="9">
      <t>ソン</t>
    </rPh>
    <rPh sb="14" eb="15">
      <t>トキ</t>
    </rPh>
    <phoneticPr fontId="1"/>
  </si>
  <si>
    <t>貯蔵品</t>
  </si>
  <si>
    <t>B270115-01</t>
    <phoneticPr fontId="1"/>
  </si>
  <si>
    <t>収入印紙を5,000円買った</t>
    <rPh sb="0" eb="2">
      <t>シュウニュウ</t>
    </rPh>
    <rPh sb="2" eb="4">
      <t>インシ</t>
    </rPh>
    <rPh sb="10" eb="11">
      <t>エン</t>
    </rPh>
    <rPh sb="11" eb="12">
      <t>カ</t>
    </rPh>
    <phoneticPr fontId="1"/>
  </si>
  <si>
    <t>期末に収入印紙が1,000円残っていた</t>
    <rPh sb="0" eb="2">
      <t>キマツ</t>
    </rPh>
    <rPh sb="3" eb="7">
      <t>シュウニュウインシ</t>
    </rPh>
    <rPh sb="13" eb="14">
      <t>エン</t>
    </rPh>
    <rPh sb="14" eb="15">
      <t>ノコ</t>
    </rPh>
    <phoneticPr fontId="1"/>
  </si>
  <si>
    <t>貯蔵品</t>
    <rPh sb="0" eb="3">
      <t>チョゾウヒン</t>
    </rPh>
    <phoneticPr fontId="1"/>
  </si>
  <si>
    <t>B20280201-01</t>
    <phoneticPr fontId="1"/>
  </si>
  <si>
    <t>翌期２月に貯蔵品収入印紙を700円使った</t>
    <rPh sb="0" eb="2">
      <t>ヨクキ</t>
    </rPh>
    <rPh sb="3" eb="4">
      <t>ガツ</t>
    </rPh>
    <rPh sb="5" eb="8">
      <t>チョゾウヒン</t>
    </rPh>
    <rPh sb="8" eb="12">
      <t>シュウニュウインシ</t>
    </rPh>
    <rPh sb="16" eb="17">
      <t>エン</t>
    </rPh>
    <rPh sb="17" eb="18">
      <t>ツカ</t>
    </rPh>
    <phoneticPr fontId="1"/>
  </si>
  <si>
    <t>貯蔵品は残り300円になる</t>
    <rPh sb="0" eb="3">
      <t>チョゾウヒン</t>
    </rPh>
    <rPh sb="4" eb="5">
      <t>ノコ</t>
    </rPh>
    <rPh sb="9" eb="10">
      <t>エン</t>
    </rPh>
    <phoneticPr fontId="1"/>
  </si>
  <si>
    <t>仕入＋期首－期末=当期売上原価</t>
    <rPh sb="0" eb="2">
      <t>シイレ</t>
    </rPh>
    <rPh sb="3" eb="5">
      <t>キシュ</t>
    </rPh>
    <rPh sb="6" eb="8">
      <t>キマツ</t>
    </rPh>
    <rPh sb="9" eb="11">
      <t>トウキ</t>
    </rPh>
    <rPh sb="11" eb="13">
      <t>ウリアゲ</t>
    </rPh>
    <rPh sb="13" eb="15">
      <t>ゲンカ</t>
    </rPh>
    <phoneticPr fontId="1"/>
  </si>
  <si>
    <t>商品・製品</t>
    <rPh sb="0" eb="2">
      <t>ショウヒン</t>
    </rPh>
    <rPh sb="3" eb="5">
      <t>セイヒン</t>
    </rPh>
    <phoneticPr fontId="1"/>
  </si>
  <si>
    <t>期首商品棚卸高</t>
    <rPh sb="0" eb="2">
      <t>キシュ</t>
    </rPh>
    <rPh sb="2" eb="4">
      <t>ショウヒン</t>
    </rPh>
    <rPh sb="4" eb="6">
      <t>タナオロシ</t>
    </rPh>
    <rPh sb="6" eb="7">
      <t>タカ</t>
    </rPh>
    <phoneticPr fontId="1"/>
  </si>
  <si>
    <t>2026/01</t>
    <phoneticPr fontId="1"/>
  </si>
  <si>
    <t>2026/02</t>
  </si>
  <si>
    <t>2026/03</t>
  </si>
  <si>
    <t>2026/04</t>
  </si>
  <si>
    <t>2026/05</t>
  </si>
  <si>
    <t>2026/06</t>
  </si>
  <si>
    <t>2026/07</t>
  </si>
  <si>
    <t>2026/08</t>
  </si>
  <si>
    <t>2026/09</t>
  </si>
  <si>
    <t>2026/10</t>
  </si>
  <si>
    <t>2026/11</t>
  </si>
  <si>
    <t>2026/12</t>
  </si>
  <si>
    <t>期首商品・製品</t>
    <rPh sb="2" eb="4">
      <t>ショウヒン</t>
    </rPh>
    <rPh sb="5" eb="7">
      <t>セイヒン</t>
    </rPh>
    <phoneticPr fontId="1"/>
  </si>
  <si>
    <t>期末商品繰越高</t>
    <rPh sb="0" eb="2">
      <t>キマツ</t>
    </rPh>
    <rPh sb="2" eb="4">
      <t>ショウヒン</t>
    </rPh>
    <rPh sb="4" eb="7">
      <t>クリコシダカ</t>
    </rPh>
    <phoneticPr fontId="1"/>
  </si>
  <si>
    <t>期末商品繰越高</t>
    <rPh sb="2" eb="4">
      <t>ショウヒン</t>
    </rPh>
    <rPh sb="6" eb="7">
      <t>タカ</t>
    </rPh>
    <phoneticPr fontId="1"/>
  </si>
  <si>
    <t>期末に棚卸をして在庫商品が5,000円分在庫決算整理前仕分け</t>
    <rPh sb="0" eb="2">
      <t>キマツ</t>
    </rPh>
    <rPh sb="3" eb="5">
      <t>タナオロシ</t>
    </rPh>
    <rPh sb="8" eb="10">
      <t>ザイコ</t>
    </rPh>
    <rPh sb="10" eb="12">
      <t>ショウヒン</t>
    </rPh>
    <rPh sb="18" eb="20">
      <t>エンブン</t>
    </rPh>
    <rPh sb="20" eb="22">
      <t>ザイコ</t>
    </rPh>
    <rPh sb="22" eb="27">
      <t>ケッサンセイリマエ</t>
    </rPh>
    <rPh sb="27" eb="29">
      <t>シワ</t>
    </rPh>
    <phoneticPr fontId="1"/>
  </si>
  <si>
    <t>期末商品棚卸高</t>
    <rPh sb="0" eb="2">
      <t>キマツ</t>
    </rPh>
    <rPh sb="2" eb="7">
      <t>ショウヒンタナオロシダカ</t>
    </rPh>
    <phoneticPr fontId="1"/>
  </si>
  <si>
    <t>売上原価＝仕入＋期首商品棚卸高－期末商品棚卸高</t>
    <rPh sb="0" eb="4">
      <t>ウリアゲゲンカ</t>
    </rPh>
    <rPh sb="5" eb="7">
      <t>シイレ</t>
    </rPh>
    <rPh sb="8" eb="10">
      <t>キシュ</t>
    </rPh>
    <rPh sb="10" eb="15">
      <t>ショウヒンタナオロシダカ</t>
    </rPh>
    <rPh sb="16" eb="18">
      <t>キマツ</t>
    </rPh>
    <rPh sb="18" eb="23">
      <t>ショウヒンタナオロシダカ</t>
    </rPh>
    <phoneticPr fontId="1"/>
  </si>
  <si>
    <t>精算表の損益計算書仕入に入力</t>
    <rPh sb="0" eb="3">
      <t>セイサンヒョウ</t>
    </rPh>
    <rPh sb="4" eb="9">
      <t>ソンエキケイサンショ</t>
    </rPh>
    <rPh sb="9" eb="11">
      <t>シイレ</t>
    </rPh>
    <rPh sb="12" eb="14">
      <t>ニュウリョク</t>
    </rPh>
    <phoneticPr fontId="1"/>
  </si>
  <si>
    <t>期末商品棚卸高　　貸借対照表　　商品・製品　　資産の部</t>
    <rPh sb="0" eb="7">
      <t>キマツショウヒンタナオロシダカ</t>
    </rPh>
    <rPh sb="9" eb="14">
      <t>タイシャクタイショウヒョウ</t>
    </rPh>
    <rPh sb="16" eb="18">
      <t>ショウヒン</t>
    </rPh>
    <rPh sb="19" eb="21">
      <t>セイヒン</t>
    </rPh>
    <rPh sb="23" eb="25">
      <t>シサン</t>
    </rPh>
    <rPh sb="26" eb="27">
      <t>ブ</t>
    </rPh>
    <phoneticPr fontId="1"/>
  </si>
  <si>
    <t>A280101-01</t>
    <phoneticPr fontId="1"/>
  </si>
  <si>
    <t>期末商品棚卸高5,000円分を期首に商品・製品(資産の部）に振り替え</t>
    <rPh sb="0" eb="7">
      <t>キマツショウヒンタナオロシダカ</t>
    </rPh>
    <rPh sb="9" eb="13">
      <t>,000エン</t>
    </rPh>
    <rPh sb="13" eb="14">
      <t>ブン</t>
    </rPh>
    <rPh sb="15" eb="17">
      <t>キシュ</t>
    </rPh>
    <rPh sb="18" eb="20">
      <t>ショウヒン</t>
    </rPh>
    <rPh sb="21" eb="23">
      <t>セイヒン</t>
    </rPh>
    <rPh sb="24" eb="26">
      <t>シサン</t>
    </rPh>
    <rPh sb="27" eb="28">
      <t>ブ</t>
    </rPh>
    <rPh sb="30" eb="31">
      <t>フ</t>
    </rPh>
    <rPh sb="32" eb="33">
      <t>カ</t>
    </rPh>
    <phoneticPr fontId="1"/>
  </si>
  <si>
    <t>在庫が増えれば仕入が少なくなり利益が上がったように見えるが来年からは大変です</t>
    <rPh sb="0" eb="2">
      <t>ザイコ</t>
    </rPh>
    <rPh sb="3" eb="4">
      <t>フ</t>
    </rPh>
    <rPh sb="7" eb="9">
      <t>シイレ</t>
    </rPh>
    <rPh sb="10" eb="11">
      <t>スク</t>
    </rPh>
    <rPh sb="15" eb="17">
      <t>リエキ</t>
    </rPh>
    <rPh sb="18" eb="19">
      <t>ア</t>
    </rPh>
    <rPh sb="25" eb="26">
      <t>ミ</t>
    </rPh>
    <rPh sb="29" eb="31">
      <t>ライネン</t>
    </rPh>
    <rPh sb="34" eb="36">
      <t>タイヘン</t>
    </rPh>
    <phoneticPr fontId="1"/>
  </si>
  <si>
    <t>試算表の資産の部と仕入れに入る</t>
    <rPh sb="0" eb="3">
      <t>シサンヒョウ</t>
    </rPh>
    <rPh sb="4" eb="6">
      <t>シサン</t>
    </rPh>
    <rPh sb="7" eb="8">
      <t>ブ</t>
    </rPh>
    <rPh sb="9" eb="11">
      <t>シイ</t>
    </rPh>
    <rPh sb="13" eb="14">
      <t>ハイ</t>
    </rPh>
    <phoneticPr fontId="1"/>
  </si>
  <si>
    <t>決算整理前の仕分け　在庫</t>
    <rPh sb="0" eb="2">
      <t>ケッサン</t>
    </rPh>
    <rPh sb="2" eb="5">
      <t>セイリマエ</t>
    </rPh>
    <rPh sb="6" eb="8">
      <t>シワ</t>
    </rPh>
    <rPh sb="10" eb="12">
      <t>ザイコ</t>
    </rPh>
    <phoneticPr fontId="1"/>
  </si>
  <si>
    <t>棚卸</t>
    <rPh sb="0" eb="2">
      <t>タナオロシ</t>
    </rPh>
    <phoneticPr fontId="1"/>
  </si>
  <si>
    <t>mySQL = mySQL &amp; " And koubai.aitekanjoukamoku IN ('販売費','購買費','生産・加工費','運送費','役員報酬','給料','福利厚生費','退職金','退職金共済掛金'</t>
    <phoneticPr fontId="1"/>
  </si>
  <si>
    <t xml:space="preserve"> .Range("F" &amp; i + 66) = rs!aitekanjoukamoku</t>
  </si>
  <si>
    <t xml:space="preserve">    If rs!費用の合計 &lt;&gt; 0 Then</t>
  </si>
  <si>
    <t xml:space="preserve">        .Range("B" &amp; i + 66) = rs!費用の合計</t>
  </si>
  <si>
    <t xml:space="preserve">        .Range("G" &amp; i + 66) = rs!費用の合計</t>
  </si>
  <si>
    <t xml:space="preserve">    End If</t>
  </si>
  <si>
    <t xml:space="preserve">    If rs!収益の合計 &lt;&gt; 0 Then</t>
  </si>
  <si>
    <t>.Range("A" &amp; i + 66) = rs!aitekanjoukamoku</t>
  </si>
  <si>
    <t xml:space="preserve">        .Range("C" &amp; i + 66) = rs!収益の合計</t>
  </si>
  <si>
    <t xml:space="preserve">        .Range("H" &amp; i + 66) = rs!収益の合計</t>
  </si>
  <si>
    <r>
      <t>売上</t>
    </r>
    <r>
      <rPr>
        <b/>
        <sz val="11"/>
        <color rgb="FFFF0000"/>
        <rFont val="游ゴシック"/>
        <family val="3"/>
        <charset val="128"/>
        <scheme val="minor"/>
      </rPr>
      <t>2のボタン</t>
    </r>
    <phoneticPr fontId="1"/>
  </si>
  <si>
    <t>mySQL = mySQL &amp; " And koubai.aitekanjoukamoku IN ('売掛金','事業主貸','未収入金','前渡金','前払金','立替金','仮払消費税','支払手形',</t>
    <phoneticPr fontId="1"/>
  </si>
  <si>
    <t>Do Until rs.EOF</t>
  </si>
  <si>
    <t xml:space="preserve">    kamoku = rs!aitekanjoukamoku</t>
  </si>
  <si>
    <t xml:space="preserve">    ' A列から科目名を探す</t>
  </si>
  <si>
    <t xml:space="preserve">    Set findRow = objSelection.Range("A1:A100").Find(What:=kamoku, LookIn:=xlValues, LookAt:=xlWhole)</t>
  </si>
  <si>
    <t xml:space="preserve">    If Not findRow Is Nothing Then</t>
  </si>
  <si>
    <t xml:space="preserve">        i = findRow.Row</t>
  </si>
  <si>
    <t xml:space="preserve">        ' 該当行に転記する</t>
  </si>
  <si>
    <t xml:space="preserve">       With objSelection</t>
  </si>
  <si>
    <t xml:space="preserve">        .Range("B" &amp; i) = rs!費用の合計</t>
  </si>
  <si>
    <t xml:space="preserve">        .Range("I" &amp; i) = rs!費用の合計</t>
  </si>
  <si>
    <t xml:space="preserve">        .Range("C" &amp; i) = rs!収益の合計</t>
  </si>
  <si>
    <t xml:space="preserve">       .Range("J" &amp; i) = rs!収益の合計</t>
    <phoneticPr fontId="1"/>
  </si>
  <si>
    <t>買掛金','前受金','未払金','未払費用','預り金','仮受金','事業主借','短期借入金','長期借入金','未払消費税等','未払い法人税等','前年度繰越金（負債）') "</t>
    <phoneticPr fontId="1"/>
  </si>
  <si>
    <t>1売上</t>
    <phoneticPr fontId="1"/>
  </si>
  <si>
    <t>2仕入</t>
    <phoneticPr fontId="1"/>
  </si>
  <si>
    <t>2仕入</t>
    <rPh sb="1" eb="3">
      <t>シイレ</t>
    </rPh>
    <phoneticPr fontId="1"/>
  </si>
  <si>
    <t>mySQL = mySQL &amp; " And koubai.aitekanjoukamoku IN ('1売上','2仕入') "mySQL = mySQL &amp; " And koubai.aitekanjoukamoku IN ('売上','仕入') "</t>
    <phoneticPr fontId="1"/>
  </si>
  <si>
    <t>mySQL = mySQL &amp; " And koubai.zandakakanjoukamokuyou IN ('現金', '普通預金','当座預金','定期預金','定期積金','受取手形') "</t>
    <phoneticPr fontId="1"/>
  </si>
  <si>
    <t>mySQL = mySQL &amp; " And koubai.aitekanjoukamoku IN('資本金','元入金') "  ','その他有価証券評価差額金','新株予約権'</t>
    <phoneticPr fontId="1"/>
  </si>
  <si>
    <t>.Range("A" &amp; i +55) = rs!aitekanjoukamok</t>
    <phoneticPr fontId="1"/>
  </si>
  <si>
    <t>.Range("L" &amp; i +55) = rs!収益の合計</t>
    <phoneticPr fontId="1"/>
  </si>
  <si>
    <t>.Range("R" &amp; i + 64) = rs!aitekanjoukamoku</t>
    <phoneticPr fontId="1"/>
  </si>
  <si>
    <t>.Range("S" &amp; i + 64) = rs!収益の合計</t>
    <phoneticPr fontId="1"/>
  </si>
  <si>
    <t>.Range("T" &amp; i +64) = rs!消費税売上合計</t>
    <phoneticPr fontId="1"/>
  </si>
  <si>
    <t>.Range("U" &amp; i + 64) = rs!費用の合計</t>
    <phoneticPr fontId="1"/>
  </si>
  <si>
    <t>.Range("V" &amp; i + 64) = rs!消費税仕入合計</t>
    <phoneticPr fontId="1"/>
  </si>
  <si>
    <t>.Range("W" &amp; i + 64) = rs!年月</t>
    <phoneticPr fontId="1"/>
  </si>
  <si>
    <t>29のボタン</t>
    <phoneticPr fontId="1"/>
  </si>
  <si>
    <t>30・31のボタン</t>
    <phoneticPr fontId="1"/>
  </si>
  <si>
    <t xml:space="preserve"> filterCondition = " AND koubai.aitekanjoukamoku IN ('商品・製品','期首商品棚卸高','期首製品棚卸高')"</t>
    <phoneticPr fontId="1"/>
  </si>
  <si>
    <t>mySQL = mySQL &amp; " And koubai.aitekanjoukamoku IN ('期末商品棚卸高','期末製品棚卸高')"</t>
    <phoneticPr fontId="1"/>
  </si>
  <si>
    <t>20・２１のボタン</t>
    <phoneticPr fontId="1"/>
  </si>
  <si>
    <t>24・２５のボタン</t>
    <phoneticPr fontId="1"/>
  </si>
  <si>
    <r>
      <rPr>
        <b/>
        <sz val="11"/>
        <color rgb="FFFF0000"/>
        <rFont val="游ゴシック"/>
        <family val="3"/>
        <charset val="128"/>
        <scheme val="minor"/>
      </rPr>
      <t>20・21のボタ</t>
    </r>
    <r>
      <rPr>
        <sz val="11"/>
        <color theme="1"/>
        <rFont val="游ゴシック"/>
        <family val="2"/>
        <charset val="128"/>
        <scheme val="minor"/>
      </rPr>
      <t>ン</t>
    </r>
    <phoneticPr fontId="1"/>
  </si>
  <si>
    <t>32のボタン</t>
    <phoneticPr fontId="1"/>
  </si>
  <si>
    <t>33のボタン</t>
    <phoneticPr fontId="1"/>
  </si>
  <si>
    <t>試算表から事業主借・事業主貸は期末に振替処理をする</t>
    <rPh sb="0" eb="3">
      <t>シサンヒョウ</t>
    </rPh>
    <rPh sb="5" eb="9">
      <t>ジギョウシュカ</t>
    </rPh>
    <rPh sb="10" eb="14">
      <t>ジギョウシュカシ</t>
    </rPh>
    <rPh sb="15" eb="17">
      <t>キマツ</t>
    </rPh>
    <rPh sb="18" eb="22">
      <t>フリカエショリ</t>
    </rPh>
    <phoneticPr fontId="1"/>
  </si>
  <si>
    <t>期末の在庫は売上原価　仕入</t>
    <rPh sb="0" eb="2">
      <t>キマツ</t>
    </rPh>
    <rPh sb="3" eb="5">
      <t>ザイコ</t>
    </rPh>
    <rPh sb="6" eb="8">
      <t>ウリアゲ</t>
    </rPh>
    <rPh sb="8" eb="10">
      <t>ゲンカ</t>
    </rPh>
    <rPh sb="11" eb="13">
      <t>シイレ</t>
    </rPh>
    <phoneticPr fontId="1"/>
  </si>
  <si>
    <t>売上原価＝　仕入＋期首商品棚卸高　商品・製品－期末商品棚卸高</t>
    <rPh sb="0" eb="4">
      <t>ウリアゲゲンカ</t>
    </rPh>
    <rPh sb="6" eb="8">
      <t>シイ</t>
    </rPh>
    <rPh sb="9" eb="16">
      <t>キシュショウヒンタナオロシダカ</t>
    </rPh>
    <rPh sb="17" eb="19">
      <t>ショウヒン</t>
    </rPh>
    <rPh sb="20" eb="22">
      <t>セイヒン</t>
    </rPh>
    <rPh sb="23" eb="25">
      <t>キマツ</t>
    </rPh>
    <rPh sb="25" eb="30">
      <t>ショウヒンタナオロシダカ</t>
    </rPh>
    <phoneticPr fontId="1"/>
  </si>
  <si>
    <t>期末の在庫は翌期に資産の部商品・製品になる　　　　　　</t>
    <rPh sb="0" eb="2">
      <t>キマツ</t>
    </rPh>
    <rPh sb="3" eb="5">
      <t>ザイコ</t>
    </rPh>
    <rPh sb="6" eb="8">
      <t>ヨクキ</t>
    </rPh>
    <rPh sb="9" eb="11">
      <t>シサン</t>
    </rPh>
    <rPh sb="12" eb="13">
      <t>ブ</t>
    </rPh>
    <rPh sb="13" eb="15">
      <t>ショウヒン</t>
    </rPh>
    <rPh sb="16" eb="18">
      <t>セイヒン</t>
    </rPh>
    <phoneticPr fontId="1"/>
  </si>
  <si>
    <t>　　　　　　　　　損益　　　負債　　　資産</t>
    <rPh sb="9" eb="11">
      <t>ソンエキ</t>
    </rPh>
    <rPh sb="14" eb="16">
      <t>フサイ</t>
    </rPh>
    <rPh sb="19" eb="21">
      <t>シサン</t>
    </rPh>
    <phoneticPr fontId="1"/>
  </si>
  <si>
    <t>貸借対照表</t>
    <phoneticPr fontId="1"/>
  </si>
  <si>
    <t>試算表に元入金の金額が入る</t>
    <rPh sb="0" eb="3">
      <t>シサンヒョウ</t>
    </rPh>
    <rPh sb="4" eb="6">
      <t>モトイ</t>
    </rPh>
    <rPh sb="6" eb="7">
      <t>キン</t>
    </rPh>
    <rPh sb="8" eb="10">
      <t>キンガク</t>
    </rPh>
    <rPh sb="11" eb="12">
      <t>ハイ</t>
    </rPh>
    <phoneticPr fontId="1"/>
  </si>
  <si>
    <r>
      <t>結果翌期　</t>
    </r>
    <r>
      <rPr>
        <b/>
        <sz val="11"/>
        <color theme="1"/>
        <rFont val="游ゴシック"/>
        <family val="3"/>
        <charset val="128"/>
        <scheme val="minor"/>
      </rPr>
      <t>元入金＝年間利益＋事業主借－事業主貸</t>
    </r>
    <r>
      <rPr>
        <sz val="11"/>
        <color theme="1"/>
        <rFont val="游ゴシック"/>
        <family val="2"/>
        <charset val="128"/>
        <scheme val="minor"/>
      </rPr>
      <t>　次の翌期に元入れ金の金額になる</t>
    </r>
    <rPh sb="0" eb="2">
      <t>ケッカ</t>
    </rPh>
    <rPh sb="2" eb="4">
      <t>ヨクキ</t>
    </rPh>
    <rPh sb="5" eb="7">
      <t>モトイ</t>
    </rPh>
    <rPh sb="7" eb="8">
      <t>キン</t>
    </rPh>
    <rPh sb="9" eb="13">
      <t>ネンカンリエキ</t>
    </rPh>
    <rPh sb="14" eb="18">
      <t>ジギョウシュカ</t>
    </rPh>
    <rPh sb="19" eb="23">
      <t>ジギョウシュカシ</t>
    </rPh>
    <rPh sb="24" eb="25">
      <t>ツギ</t>
    </rPh>
    <rPh sb="26" eb="28">
      <t>ヨクキ</t>
    </rPh>
    <rPh sb="29" eb="31">
      <t>モトイ</t>
    </rPh>
    <rPh sb="32" eb="33">
      <t>キン</t>
    </rPh>
    <rPh sb="34" eb="36">
      <t>キンガク</t>
    </rPh>
    <phoneticPr fontId="1"/>
  </si>
  <si>
    <t>貸借対照表から試算表に流れる</t>
    <rPh sb="0" eb="2">
      <t>タイシャク</t>
    </rPh>
    <rPh sb="2" eb="5">
      <t>タイショウヒョウ</t>
    </rPh>
    <rPh sb="7" eb="10">
      <t>シサンヒョウ</t>
    </rPh>
    <rPh sb="11" eb="12">
      <t>ナガ</t>
    </rPh>
    <phoneticPr fontId="1"/>
  </si>
  <si>
    <t>損益計算書から資産の部に流れる</t>
    <rPh sb="0" eb="5">
      <t>ソンエキケイサンショ</t>
    </rPh>
    <rPh sb="7" eb="9">
      <t>シサン</t>
    </rPh>
    <rPh sb="10" eb="11">
      <t>ブ</t>
    </rPh>
    <rPh sb="12" eb="13">
      <t>ナガ</t>
    </rPh>
    <phoneticPr fontId="1"/>
  </si>
  <si>
    <t>期末に振り替え処理を間違えると合計が一致しません間違えないプログラムを作りたい難しいけど頑張ります</t>
    <phoneticPr fontId="1"/>
  </si>
  <si>
    <t>帳簿上は利益が増えるが実際の資金繰りはよくわならないことがわかる</t>
    <rPh sb="0" eb="3">
      <t>チョウボジョウ</t>
    </rPh>
    <rPh sb="4" eb="6">
      <t>リエキ</t>
    </rPh>
    <rPh sb="7" eb="8">
      <t>フ</t>
    </rPh>
    <rPh sb="11" eb="13">
      <t>ジッサイ</t>
    </rPh>
    <rPh sb="14" eb="16">
      <t>シキン</t>
    </rPh>
    <rPh sb="16" eb="17">
      <t>ク</t>
    </rPh>
    <phoneticPr fontId="1"/>
  </si>
  <si>
    <t>適正な在庫管理が必要になりますお金の流れがわかることにより健全なる経営を目標にしましょう</t>
    <rPh sb="0" eb="2">
      <t>テキセイ</t>
    </rPh>
    <rPh sb="3" eb="7">
      <t>ザイコカンリ</t>
    </rPh>
    <rPh sb="8" eb="10">
      <t>ヒツヨウ</t>
    </rPh>
    <rPh sb="16" eb="17">
      <t>カネ</t>
    </rPh>
    <rPh sb="18" eb="19">
      <t>ナガ</t>
    </rPh>
    <rPh sb="29" eb="31">
      <t>ケンゼン</t>
    </rPh>
    <rPh sb="33" eb="35">
      <t>ケイエイ</t>
    </rPh>
    <rPh sb="36" eb="38">
      <t>モクヒョウ</t>
    </rPh>
    <phoneticPr fontId="1"/>
  </si>
  <si>
    <t>お金の流れ</t>
    <rPh sb="1" eb="2">
      <t>カネ</t>
    </rPh>
    <rPh sb="3" eb="4">
      <t>ナガ</t>
    </rPh>
    <phoneticPr fontId="1"/>
  </si>
  <si>
    <t>現預金金額</t>
    <rPh sb="0" eb="5">
      <t>ゲンヨキンキンガク</t>
    </rPh>
    <phoneticPr fontId="1"/>
  </si>
  <si>
    <t>9月に1年分の駐車場代金を156000円支払った、(当期39,000)</t>
    <rPh sb="1" eb="2">
      <t>ガツ</t>
    </rPh>
    <rPh sb="4" eb="6">
      <t>ネンブン</t>
    </rPh>
    <rPh sb="7" eb="10">
      <t>チュウシャジョウ</t>
    </rPh>
    <rPh sb="10" eb="12">
      <t>ダイキン</t>
    </rPh>
    <rPh sb="19" eb="20">
      <t>エン</t>
    </rPh>
    <rPh sb="20" eb="22">
      <t>シハラ</t>
    </rPh>
    <rPh sb="26" eb="28">
      <t>トウキ</t>
    </rPh>
    <phoneticPr fontId="1"/>
  </si>
  <si>
    <t>B260101-10</t>
    <phoneticPr fontId="1"/>
  </si>
  <si>
    <r>
      <rPr>
        <b/>
        <sz val="11"/>
        <color rgb="FFFF0000"/>
        <rFont val="游ゴシック"/>
        <family val="3"/>
        <charset val="128"/>
        <scheme val="minor"/>
      </rPr>
      <t>期末</t>
    </r>
    <r>
      <rPr>
        <sz val="11"/>
        <color theme="1"/>
        <rFont val="游ゴシック"/>
        <family val="2"/>
        <charset val="128"/>
        <scheme val="minor"/>
      </rPr>
      <t>になった時当期でない地代家賃をを振り替えます</t>
    </r>
    <rPh sb="0" eb="2">
      <t>キマツ</t>
    </rPh>
    <rPh sb="12" eb="16">
      <t>チダイヤチン</t>
    </rPh>
    <phoneticPr fontId="1"/>
  </si>
  <si>
    <t>期首を迎え、前期決算時に計上した前払費用を再振替仕訳</t>
    <phoneticPr fontId="1"/>
  </si>
  <si>
    <t>資産増と考えます</t>
    <rPh sb="0" eb="2">
      <t>シサン</t>
    </rPh>
    <rPh sb="2" eb="3">
      <t>ゾウ</t>
    </rPh>
    <rPh sb="4" eb="5">
      <t>カンガ</t>
    </rPh>
    <phoneticPr fontId="1"/>
  </si>
  <si>
    <t>駐車場代金翌期分を9ヶ月分前払費用117,000円を振り替え処理</t>
    <rPh sb="26" eb="27">
      <t>フ</t>
    </rPh>
    <rPh sb="28" eb="29">
      <t>カ</t>
    </rPh>
    <rPh sb="30" eb="32">
      <t>ショリ</t>
    </rPh>
    <phoneticPr fontId="1"/>
  </si>
  <si>
    <t>車の減価償却費660,000計算してなったとします　税理士相談</t>
    <rPh sb="0" eb="1">
      <t>クルマ</t>
    </rPh>
    <rPh sb="2" eb="7">
      <t>ゲンカショウキャクヒ</t>
    </rPh>
    <rPh sb="14" eb="16">
      <t>ケイサン</t>
    </rPh>
    <rPh sb="26" eb="29">
      <t>ゼイリシ</t>
    </rPh>
    <rPh sb="29" eb="31">
      <t>ソウダン</t>
    </rPh>
    <phoneticPr fontId="1"/>
  </si>
  <si>
    <t>期末元入金＋年間利益－年間損失=期首元入金</t>
    <rPh sb="16" eb="18">
      <t>キシュ</t>
    </rPh>
    <rPh sb="18" eb="20">
      <t>モトイ</t>
    </rPh>
    <rPh sb="20" eb="21">
      <t>キン</t>
    </rPh>
    <phoneticPr fontId="1"/>
  </si>
  <si>
    <t>期首元入金＋年間利益－年間損失＋事業主借－事業主貸＝期首元入金</t>
    <rPh sb="26" eb="28">
      <t>キシュ</t>
    </rPh>
    <phoneticPr fontId="1"/>
  </si>
  <si>
    <t>31のボタン</t>
    <phoneticPr fontId="1"/>
  </si>
  <si>
    <t>3・29のボタン</t>
    <phoneticPr fontId="1"/>
  </si>
  <si>
    <t>マイナスの時</t>
    <rPh sb="5" eb="6">
      <t>トキ</t>
    </rPh>
    <phoneticPr fontId="1"/>
  </si>
  <si>
    <t>プラスの時</t>
    <rPh sb="4" eb="5">
      <t>トキ</t>
    </rPh>
    <phoneticPr fontId="1"/>
  </si>
  <si>
    <t>A251230-10</t>
    <phoneticPr fontId="1"/>
  </si>
  <si>
    <t>収入の部相手勘定</t>
    <rPh sb="0" eb="2">
      <t>シュウニュウ</t>
    </rPh>
    <rPh sb="3" eb="4">
      <t>ブ</t>
    </rPh>
    <rPh sb="4" eb="8">
      <t>アイテカンジョウ</t>
    </rPh>
    <phoneticPr fontId="1"/>
  </si>
  <si>
    <t>支出の部相手勘定科目</t>
    <rPh sb="0" eb="2">
      <t>シシュツ</t>
    </rPh>
    <rPh sb="3" eb="4">
      <t>ブ</t>
    </rPh>
    <rPh sb="4" eb="6">
      <t>アイテ</t>
    </rPh>
    <rPh sb="6" eb="8">
      <t>カンジョウ</t>
    </rPh>
    <rPh sb="8" eb="10">
      <t>カモク</t>
    </rPh>
    <phoneticPr fontId="1"/>
  </si>
  <si>
    <t>相手勘定</t>
    <rPh sb="0" eb="4">
      <t>アイテカンジョウ</t>
    </rPh>
    <phoneticPr fontId="1"/>
  </si>
  <si>
    <t>期首商品製品</t>
    <rPh sb="0" eb="2">
      <t>キシュ</t>
    </rPh>
    <rPh sb="2" eb="4">
      <t>ショウヒン</t>
    </rPh>
    <rPh sb="4" eb="6">
      <t>セイヒン</t>
    </rPh>
    <phoneticPr fontId="1"/>
  </si>
  <si>
    <t>繰越利益剰余金</t>
  </si>
  <si>
    <r>
      <rPr>
        <sz val="9"/>
        <color rgb="FFFF0000"/>
        <rFont val="游ゴシック"/>
        <family val="3"/>
        <charset val="128"/>
        <scheme val="minor"/>
      </rPr>
      <t>繰越利益剰余金</t>
    </r>
    <r>
      <rPr>
        <b/>
        <sz val="9"/>
        <color theme="1"/>
        <rFont val="游ゴシック"/>
        <family val="3"/>
        <charset val="128"/>
        <scheme val="minor"/>
      </rPr>
      <t xml:space="preserve"> </t>
    </r>
    <rPh sb="0" eb="2">
      <t>クリコシ</t>
    </rPh>
    <rPh sb="2" eb="7">
      <t>リエキジョウヨキン</t>
    </rPh>
    <phoneticPr fontId="1"/>
  </si>
  <si>
    <t>元入金資本金</t>
    <rPh sb="0" eb="2">
      <t>モトイ</t>
    </rPh>
    <rPh sb="2" eb="3">
      <t>キン</t>
    </rPh>
    <rPh sb="3" eb="6">
      <t>シホンキン</t>
    </rPh>
    <phoneticPr fontId="1"/>
  </si>
  <si>
    <t>期首赤字</t>
    <rPh sb="0" eb="2">
      <t>キシュ</t>
    </rPh>
    <rPh sb="2" eb="4">
      <t>アカジ</t>
    </rPh>
    <phoneticPr fontId="1"/>
  </si>
  <si>
    <t>期首黒字　　　　</t>
    <rPh sb="0" eb="2">
      <t>キシュ</t>
    </rPh>
    <rPh sb="2" eb="4">
      <t>クロジ</t>
    </rPh>
    <phoneticPr fontId="1"/>
  </si>
  <si>
    <t>繰越利益剰余金</t>
    <phoneticPr fontId="1"/>
  </si>
  <si>
    <t>元入金計算してC60  J60にコピー貼り付け</t>
    <rPh sb="0" eb="2">
      <t>モトイ</t>
    </rPh>
    <rPh sb="2" eb="3">
      <t>キン</t>
    </rPh>
    <rPh sb="3" eb="5">
      <t>ケイサン</t>
    </rPh>
    <rPh sb="19" eb="20">
      <t>ハ</t>
    </rPh>
    <rPh sb="21" eb="22">
      <t>ツ</t>
    </rPh>
    <phoneticPr fontId="1"/>
  </si>
  <si>
    <t xml:space="preserve">   C60資本金計算式なし=L60</t>
    <rPh sb="6" eb="9">
      <t>シホンキン</t>
    </rPh>
    <rPh sb="9" eb="12">
      <t>ケイサンシキ</t>
    </rPh>
    <phoneticPr fontId="1"/>
  </si>
  <si>
    <t xml:space="preserve">   資本金の方E64をC64に移動</t>
    <rPh sb="3" eb="6">
      <t>シホンキン</t>
    </rPh>
    <rPh sb="7" eb="8">
      <t>カタ</t>
    </rPh>
    <rPh sb="16" eb="18">
      <t>イドウ</t>
    </rPh>
    <phoneticPr fontId="1"/>
  </si>
  <si>
    <t>　資本金の方E65をC65に移動</t>
    <rPh sb="5" eb="6">
      <t>カタ</t>
    </rPh>
    <phoneticPr fontId="1"/>
  </si>
  <si>
    <t>B260101-01</t>
    <phoneticPr fontId="1"/>
  </si>
  <si>
    <t>繰越利益剰余金</t>
    <rPh sb="0" eb="2">
      <t>クリコシ</t>
    </rPh>
    <rPh sb="2" eb="7">
      <t>リエキジョウヨキン</t>
    </rPh>
    <phoneticPr fontId="1"/>
  </si>
  <si>
    <r>
      <t>損失計算書の利益を元入金に振り替え　　</t>
    </r>
    <r>
      <rPr>
        <b/>
        <sz val="11"/>
        <color rgb="FFFF0000"/>
        <rFont val="游ゴシック"/>
        <family val="3"/>
        <charset val="128"/>
        <scheme val="minor"/>
      </rPr>
      <t>赤字の場合支出の部</t>
    </r>
    <rPh sb="0" eb="5">
      <t>ソンシツケイサンショ</t>
    </rPh>
    <rPh sb="6" eb="8">
      <t>リエキ</t>
    </rPh>
    <rPh sb="9" eb="11">
      <t>モトイ</t>
    </rPh>
    <rPh sb="11" eb="12">
      <t>キン</t>
    </rPh>
    <rPh sb="13" eb="14">
      <t>フ</t>
    </rPh>
    <rPh sb="15" eb="16">
      <t>カ</t>
    </rPh>
    <rPh sb="19" eb="21">
      <t>アカジ</t>
    </rPh>
    <rPh sb="22" eb="24">
      <t>バアイ</t>
    </rPh>
    <rPh sb="24" eb="26">
      <t>シシュツ</t>
    </rPh>
    <rPh sb="27" eb="28">
      <t>ブ</t>
    </rPh>
    <phoneticPr fontId="1"/>
  </si>
  <si>
    <t>株式年度はよくわかっていませんが資本金と利益をエクセル計算で離すことができます</t>
    <rPh sb="0" eb="4">
      <t>カブシキネンド</t>
    </rPh>
    <rPh sb="16" eb="19">
      <t>シホンキン</t>
    </rPh>
    <rPh sb="20" eb="22">
      <t>リエキ</t>
    </rPh>
    <rPh sb="27" eb="29">
      <t>ケイサン</t>
    </rPh>
    <rPh sb="30" eb="31">
      <t>ハナ</t>
    </rPh>
    <phoneticPr fontId="1"/>
  </si>
  <si>
    <t>期末商品棚卸高</t>
    <rPh sb="0" eb="7">
      <t>キマツショウヒンタナオロシダカ</t>
    </rPh>
    <phoneticPr fontId="1"/>
  </si>
  <si>
    <t>赤字の時</t>
    <rPh sb="0" eb="2">
      <t>アカジ</t>
    </rPh>
    <rPh sb="3" eb="4">
      <t>トキ</t>
    </rPh>
    <phoneticPr fontId="1"/>
  </si>
  <si>
    <t>黒字の時</t>
    <rPh sb="0" eb="2">
      <t>クロジ</t>
    </rPh>
    <rPh sb="3" eb="4">
      <t>トキ</t>
    </rPh>
    <phoneticPr fontId="1"/>
  </si>
  <si>
    <r>
      <rPr>
        <b/>
        <sz val="11"/>
        <color rgb="FF0070C0"/>
        <rFont val="游ゴシック"/>
        <family val="3"/>
        <charset val="128"/>
        <scheme val="minor"/>
      </rPr>
      <t>,'建物','建物付属設備','構築物','機械装</t>
    </r>
    <r>
      <rPr>
        <b/>
        <sz val="11"/>
        <color theme="8" tint="-0.249977111117893"/>
        <rFont val="游ゴシック"/>
        <family val="3"/>
        <charset val="128"/>
        <scheme val="minor"/>
      </rPr>
      <t>置','車両運搬具','器</t>
    </r>
    <r>
      <rPr>
        <b/>
        <sz val="11"/>
        <color rgb="FF0070C0"/>
        <rFont val="游ゴシック"/>
        <family val="3"/>
        <charset val="128"/>
        <scheme val="minor"/>
      </rPr>
      <t>具備品','土地','特許権','借地権','商標権','ソフトウェア','その他') "</t>
    </r>
    <phoneticPr fontId="1"/>
  </si>
  <si>
    <t>B271225-01</t>
    <phoneticPr fontId="1"/>
  </si>
  <si>
    <t>B280125-01</t>
    <phoneticPr fontId="1"/>
  </si>
  <si>
    <t>期末の為12月分の給料決算整理の為未払費用（負債）振替処理</t>
    <rPh sb="0" eb="2">
      <t>キマツ</t>
    </rPh>
    <rPh sb="3" eb="4">
      <t>タメ</t>
    </rPh>
    <rPh sb="6" eb="8">
      <t>ガツブン</t>
    </rPh>
    <rPh sb="9" eb="11">
      <t>キュウリョウ</t>
    </rPh>
    <rPh sb="11" eb="13">
      <t>ケッサン</t>
    </rPh>
    <rPh sb="13" eb="15">
      <t>セイリ</t>
    </rPh>
    <rPh sb="16" eb="17">
      <t>タメ</t>
    </rPh>
    <rPh sb="17" eb="21">
      <t>ミバライヒヨウ</t>
    </rPh>
    <rPh sb="22" eb="24">
      <t>フサイ</t>
    </rPh>
    <rPh sb="25" eb="27">
      <t>フリカエ</t>
    </rPh>
    <rPh sb="27" eb="29">
      <t>ショリ</t>
    </rPh>
    <phoneticPr fontId="1"/>
  </si>
  <si>
    <t>期首前期の給料再振替処理</t>
    <rPh sb="0" eb="2">
      <t>キシュ</t>
    </rPh>
    <rPh sb="2" eb="4">
      <t>ゼンキ</t>
    </rPh>
    <rPh sb="5" eb="7">
      <t>キュウリョウ</t>
    </rPh>
    <rPh sb="7" eb="12">
      <t>サイフリカエショリ</t>
    </rPh>
    <phoneticPr fontId="1"/>
  </si>
  <si>
    <t>１２月分給料１月25日に100,000円支払う</t>
    <rPh sb="2" eb="4">
      <t>ガツブン</t>
    </rPh>
    <rPh sb="4" eb="6">
      <t>キュウリョウ</t>
    </rPh>
    <rPh sb="7" eb="8">
      <t>ガツ</t>
    </rPh>
    <rPh sb="10" eb="11">
      <t>ニチ</t>
    </rPh>
    <rPh sb="19" eb="20">
      <t>エン</t>
    </rPh>
    <rPh sb="20" eb="22">
      <t>シハラ</t>
    </rPh>
    <phoneticPr fontId="1"/>
  </si>
  <si>
    <t>未収収益</t>
    <rPh sb="0" eb="4">
      <t>ミシュウシュウエキ</t>
    </rPh>
    <phoneticPr fontId="1"/>
  </si>
  <si>
    <t>A280101-16</t>
    <phoneticPr fontId="1"/>
  </si>
  <si>
    <t>以上お疲れ様　　お金の見える化　想って作っています勘定科目仕訳の部から精算表作成</t>
    <rPh sb="0" eb="2">
      <t>イジョウ</t>
    </rPh>
    <rPh sb="3" eb="4">
      <t>ツカ</t>
    </rPh>
    <rPh sb="5" eb="6">
      <t>サマ</t>
    </rPh>
    <rPh sb="9" eb="10">
      <t>カネ</t>
    </rPh>
    <rPh sb="11" eb="12">
      <t>ミ</t>
    </rPh>
    <rPh sb="14" eb="15">
      <t>カ</t>
    </rPh>
    <rPh sb="16" eb="17">
      <t>オモ</t>
    </rPh>
    <rPh sb="19" eb="20">
      <t>ツク</t>
    </rPh>
    <rPh sb="25" eb="29">
      <t>カンジョウカモク</t>
    </rPh>
    <rPh sb="29" eb="31">
      <t>シワケ</t>
    </rPh>
    <rPh sb="32" eb="33">
      <t>ブ</t>
    </rPh>
    <rPh sb="35" eb="38">
      <t>セイサンヒョウ</t>
    </rPh>
    <rPh sb="38" eb="40">
      <t>サクセイ</t>
    </rPh>
    <phoneticPr fontId="1"/>
  </si>
  <si>
    <t>仕入消費税入力</t>
    <rPh sb="0" eb="2">
      <t>シイレ</t>
    </rPh>
    <rPh sb="2" eb="5">
      <t>ショウヒゼイ</t>
    </rPh>
    <rPh sb="5" eb="7">
      <t>ニュウリョク</t>
    </rPh>
    <phoneticPr fontId="1"/>
  </si>
  <si>
    <t>期中　商品を1,000円仕入消費税10％支払った</t>
    <rPh sb="0" eb="2">
      <t>キチュウ</t>
    </rPh>
    <rPh sb="3" eb="5">
      <t>ショウヒン</t>
    </rPh>
    <rPh sb="11" eb="12">
      <t>エン</t>
    </rPh>
    <rPh sb="12" eb="14">
      <t>シイレ</t>
    </rPh>
    <rPh sb="14" eb="17">
      <t>ショウヒゼイ</t>
    </rPh>
    <rPh sb="20" eb="22">
      <t>シハラ</t>
    </rPh>
    <phoneticPr fontId="1"/>
  </si>
  <si>
    <t>売上消費税入力</t>
    <rPh sb="0" eb="2">
      <t>ウリアゲ</t>
    </rPh>
    <rPh sb="2" eb="5">
      <t>ショウヒゼイ</t>
    </rPh>
    <rPh sb="5" eb="7">
      <t>ニュウリョク</t>
    </rPh>
    <phoneticPr fontId="1"/>
  </si>
  <si>
    <t>決算時に翌期に納付消費税額を算定した</t>
    <rPh sb="0" eb="3">
      <t>ケッサンジ</t>
    </rPh>
    <rPh sb="4" eb="6">
      <t>ヨクキ</t>
    </rPh>
    <rPh sb="7" eb="9">
      <t>ノウフ</t>
    </rPh>
    <rPh sb="9" eb="12">
      <t>ショウヒゼイ</t>
    </rPh>
    <rPh sb="12" eb="13">
      <t>ガク</t>
    </rPh>
    <rPh sb="14" eb="16">
      <t>サンテイ</t>
    </rPh>
    <phoneticPr fontId="1"/>
  </si>
  <si>
    <t>期中　商品を2,000円売上消費税10％を受け取った</t>
    <rPh sb="0" eb="2">
      <t>キチュウ</t>
    </rPh>
    <rPh sb="3" eb="5">
      <t>ショウヒン</t>
    </rPh>
    <rPh sb="11" eb="12">
      <t>エン</t>
    </rPh>
    <rPh sb="12" eb="14">
      <t>ウリアゲ</t>
    </rPh>
    <rPh sb="14" eb="17">
      <t>ショウヒゼイ</t>
    </rPh>
    <rPh sb="21" eb="22">
      <t>ウ</t>
    </rPh>
    <rPh sb="23" eb="24">
      <t>ト</t>
    </rPh>
    <phoneticPr fontId="1"/>
  </si>
  <si>
    <t>期中に未払消費税等100円を納付した</t>
    <rPh sb="0" eb="2">
      <t>キチュウ</t>
    </rPh>
    <rPh sb="3" eb="9">
      <t>ミバライショウヒゼイトウ</t>
    </rPh>
    <rPh sb="12" eb="13">
      <t>エン</t>
    </rPh>
    <rPh sb="14" eb="16">
      <t>ノウフ</t>
    </rPh>
    <phoneticPr fontId="1"/>
  </si>
  <si>
    <t>未払消費税等</t>
    <rPh sb="0" eb="6">
      <t>ミバライショウヒゼイトウ</t>
    </rPh>
    <phoneticPr fontId="1"/>
  </si>
  <si>
    <t>消費税等</t>
    <rPh sb="0" eb="4">
      <t>ショウヒゼイトウ</t>
    </rPh>
    <phoneticPr fontId="1"/>
  </si>
  <si>
    <t>短期貸付金</t>
    <rPh sb="0" eb="5">
      <t>タンキカシツケキン</t>
    </rPh>
    <phoneticPr fontId="1"/>
  </si>
  <si>
    <t>B270801-01</t>
    <phoneticPr fontId="1"/>
  </si>
  <si>
    <t>8月に取引先に現金10,000円を貸付けた　毎月200円の利息が発生</t>
    <rPh sb="1" eb="2">
      <t>ガツ</t>
    </rPh>
    <rPh sb="3" eb="6">
      <t>トリヒキサキ</t>
    </rPh>
    <rPh sb="7" eb="9">
      <t>ゲンキン</t>
    </rPh>
    <rPh sb="15" eb="16">
      <t>エン</t>
    </rPh>
    <rPh sb="17" eb="18">
      <t>カ</t>
    </rPh>
    <rPh sb="18" eb="19">
      <t>ツ</t>
    </rPh>
    <rPh sb="22" eb="24">
      <t>マイツキ</t>
    </rPh>
    <rPh sb="27" eb="28">
      <t>エン</t>
    </rPh>
    <rPh sb="29" eb="31">
      <t>リソク</t>
    </rPh>
    <rPh sb="32" eb="34">
      <t>ハッセイ</t>
    </rPh>
    <phoneticPr fontId="1"/>
  </si>
  <si>
    <t>翌年8月に利息と共に元本を受領することにした</t>
    <rPh sb="0" eb="2">
      <t>ヨクトシ</t>
    </rPh>
    <rPh sb="3" eb="4">
      <t>ガツ</t>
    </rPh>
    <rPh sb="5" eb="7">
      <t>リソク</t>
    </rPh>
    <rPh sb="8" eb="9">
      <t>トモ</t>
    </rPh>
    <rPh sb="10" eb="12">
      <t>ガンポン</t>
    </rPh>
    <rPh sb="13" eb="15">
      <t>ジュリョウ</t>
    </rPh>
    <phoneticPr fontId="1"/>
  </si>
  <si>
    <t>A271231-17</t>
    <phoneticPr fontId="1"/>
  </si>
  <si>
    <t>期末決算整理仕訳</t>
    <rPh sb="0" eb="2">
      <t>キマツ</t>
    </rPh>
    <rPh sb="2" eb="8">
      <t>ケッサンセイリシワケ</t>
    </rPh>
    <phoneticPr fontId="1"/>
  </si>
  <si>
    <t>当期8～12月　5カ月分利息があるため収益を計上する必要   200×5=1,000</t>
    <rPh sb="0" eb="2">
      <t>トウキ</t>
    </rPh>
    <rPh sb="6" eb="7">
      <t>ガツ</t>
    </rPh>
    <rPh sb="10" eb="12">
      <t>ゲツブン</t>
    </rPh>
    <rPh sb="12" eb="14">
      <t>リソク</t>
    </rPh>
    <rPh sb="19" eb="21">
      <t>シュウエキ</t>
    </rPh>
    <rPh sb="22" eb="24">
      <t>ケイジョウ</t>
    </rPh>
    <rPh sb="26" eb="28">
      <t>ヒツヨウ</t>
    </rPh>
    <phoneticPr fontId="1"/>
  </si>
  <si>
    <t>期首1月1日　振替処理</t>
    <rPh sb="0" eb="2">
      <t>キシュ</t>
    </rPh>
    <rPh sb="3" eb="4">
      <t>ガツ</t>
    </rPh>
    <rPh sb="5" eb="6">
      <t>ニチ</t>
    </rPh>
    <rPh sb="7" eb="11">
      <t>フリカエショリ</t>
    </rPh>
    <phoneticPr fontId="1"/>
  </si>
  <si>
    <t>A280815-50</t>
    <phoneticPr fontId="1"/>
  </si>
  <si>
    <t>8月に貸付金10,000円利息と共に受領した</t>
    <rPh sb="1" eb="2">
      <t>ガツ</t>
    </rPh>
    <rPh sb="3" eb="6">
      <t>カシツケキン</t>
    </rPh>
    <rPh sb="12" eb="13">
      <t>エン</t>
    </rPh>
    <rPh sb="13" eb="15">
      <t>リソク</t>
    </rPh>
    <rPh sb="16" eb="17">
      <t>トモ</t>
    </rPh>
    <rPh sb="18" eb="20">
      <t>ジュリョウ</t>
    </rPh>
    <phoneticPr fontId="1"/>
  </si>
  <si>
    <t>A280815-01</t>
    <phoneticPr fontId="1"/>
  </si>
  <si>
    <t>B271230-01</t>
    <phoneticPr fontId="1"/>
  </si>
  <si>
    <t>未払費用（給料・支払利息・家賃）</t>
    <phoneticPr fontId="1"/>
  </si>
  <si>
    <t>A271230-01</t>
    <phoneticPr fontId="1"/>
  </si>
  <si>
    <t>B280101-60</t>
    <phoneticPr fontId="1"/>
  </si>
  <si>
    <t>償却債権取立益</t>
    <rPh sb="0" eb="4">
      <t>ショウキャクサイケン</t>
    </rPh>
    <rPh sb="4" eb="6">
      <t>トリタテ</t>
    </rPh>
    <rPh sb="6" eb="7">
      <t>エキ</t>
    </rPh>
    <phoneticPr fontId="1"/>
  </si>
  <si>
    <t>前期に貸倒損失として処理した売掛金を現金で回収した時</t>
    <rPh sb="0" eb="2">
      <t>ゼンキ</t>
    </rPh>
    <rPh sb="3" eb="7">
      <t>カシダオレソンシツ</t>
    </rPh>
    <rPh sb="10" eb="12">
      <t>ショリ</t>
    </rPh>
    <rPh sb="14" eb="17">
      <t>ウリカケキン</t>
    </rPh>
    <rPh sb="18" eb="20">
      <t>ゲンキン</t>
    </rPh>
    <rPh sb="21" eb="23">
      <t>カイシュウ</t>
    </rPh>
    <rPh sb="25" eb="26">
      <t>トキ</t>
    </rPh>
    <phoneticPr fontId="1"/>
  </si>
  <si>
    <t>支出の部</t>
    <phoneticPr fontId="1"/>
  </si>
  <si>
    <t>償却債権取立益</t>
    <rPh sb="0" eb="4">
      <t>ショウキャクサイケン</t>
    </rPh>
    <rPh sb="4" eb="7">
      <t>トリタテエキ</t>
    </rPh>
    <phoneticPr fontId="1"/>
  </si>
  <si>
    <t>出力されません取引なかったことにして下さい</t>
    <rPh sb="0" eb="2">
      <t>シュツリョク</t>
    </rPh>
    <rPh sb="7" eb="9">
      <t>トリヒキ</t>
    </rPh>
    <rPh sb="18" eb="19">
      <t>クダ</t>
    </rPh>
    <phoneticPr fontId="1"/>
  </si>
  <si>
    <t>納入終了日削除で対応してください</t>
    <phoneticPr fontId="1"/>
  </si>
  <si>
    <t>償却債権取立益</t>
    <rPh sb="0" eb="7">
      <t>ショウキャクサイケントリタテエキ</t>
    </rPh>
    <phoneticPr fontId="1"/>
  </si>
  <si>
    <t>逆仕分け</t>
    <phoneticPr fontId="1"/>
  </si>
  <si>
    <t>貸倒引当金資産の部ですが負債として扱っています</t>
  </si>
  <si>
    <t>貸倒引当金設定金額が損失額以下の時</t>
    <rPh sb="0" eb="5">
      <t>カシダオレヒキアテキン</t>
    </rPh>
    <rPh sb="5" eb="7">
      <t>セッテイ</t>
    </rPh>
    <rPh sb="7" eb="9">
      <t>キンガク</t>
    </rPh>
    <rPh sb="10" eb="12">
      <t>ソンシツ</t>
    </rPh>
    <rPh sb="12" eb="13">
      <t>ガク</t>
    </rPh>
    <rPh sb="13" eb="15">
      <t>イカ</t>
    </rPh>
    <rPh sb="16" eb="17">
      <t>トキ</t>
    </rPh>
    <phoneticPr fontId="1"/>
  </si>
  <si>
    <t>貸倒損失で処理します</t>
    <rPh sb="0" eb="2">
      <t>カシダオレ</t>
    </rPh>
    <rPh sb="2" eb="4">
      <t>ソンシツ</t>
    </rPh>
    <rPh sb="5" eb="7">
      <t>ショリ</t>
    </rPh>
    <phoneticPr fontId="1"/>
  </si>
  <si>
    <t>資産の控除項目として負債に記しています</t>
    <rPh sb="0" eb="2">
      <t>シサン</t>
    </rPh>
    <rPh sb="3" eb="5">
      <t>コウジョ</t>
    </rPh>
    <rPh sb="5" eb="7">
      <t>コウモク</t>
    </rPh>
    <rPh sb="10" eb="12">
      <t>フサイ</t>
    </rPh>
    <rPh sb="13" eb="14">
      <t>キ</t>
    </rPh>
    <phoneticPr fontId="1"/>
  </si>
  <si>
    <t>2仕入','期首商品棚卸高','期末商品棚卸高','販売費','購買費生産・加工費','運送費','役員報酬','給料','福利厚生費','退職金','退職金共済掛金','退職給付費用','役員退職金','教育研究費','研究開発費','新聞図書費'</t>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</si>
  <si>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rPr>
        <b/>
        <sz val="11"/>
        <color theme="8" tint="-0.249977111117893"/>
        <rFont val="游ゴシック"/>
        <family val="3"/>
        <charset val="128"/>
        <scheme val="minor"/>
      </rPr>
      <t>資本金','元入金','利益剰余金','繰越利益剰余金','</t>
    </r>
    <r>
      <rPr>
        <sz val="11"/>
        <color rgb="FFFF0000"/>
        <rFont val="游ゴシック"/>
        <family val="3"/>
        <charset val="128"/>
        <scheme val="minor"/>
      </rPr>
      <t>その他有価証券評価差額金','新株予約権','繰越'</t>
    </r>
    <rPh sb="53" eb="55">
      <t>クリコシ</t>
    </rPh>
    <phoneticPr fontId="1"/>
  </si>
  <si>
    <r>
      <t>,'旅費交通費通信費','会議費','消耗品費','事務用品費','印刷費','器具備品費','広告宣伝費','荷造運賃','水道光熱費','外注費','接待交際費','修繕費','車両費','租税公課'.'損害保険料','地代家賃','減価償却費','雑費',</t>
    </r>
    <r>
      <rPr>
        <b/>
        <sz val="11"/>
        <color rgb="FFFF0000"/>
        <rFont val="游ゴシック"/>
        <family val="3"/>
        <charset val="128"/>
        <scheme val="minor"/>
      </rPr>
      <t>'貸倒損失','支払手数料'</t>
    </r>
    <rPh sb="2" eb="7">
      <t>リョヒコウツウヒ</t>
    </rPh>
    <rPh sb="7" eb="8">
      <t>ツウ</t>
    </rPh>
    <rPh sb="8" eb="9">
      <t>シン</t>
    </rPh>
    <rPh sb="9" eb="10">
      <t>ヒ</t>
    </rPh>
    <rPh sb="13" eb="16">
      <t>カイギヒ</t>
    </rPh>
    <rPh sb="19" eb="21">
      <t>ショウモウ</t>
    </rPh>
    <rPh sb="21" eb="22">
      <t>ヒン</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</si>
  <si>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旅費交通費通信費','会議費','消品耗費','事務用品費','印刷費','器具備品費','広告宣伝費','荷造運賃','水道光熱費','外注費','接待交際費','修繕費','車両費','租税公課'.'損害保険料','地代家賃','減価償却費','雑費','貸倒損失','支払手数料'</t>
    <rPh sb="2" eb="7">
      <t>リョヒコウツウヒ</t>
    </rPh>
    <rPh sb="7" eb="8">
      <t>ツウ</t>
    </rPh>
    <rPh sb="8" eb="9">
      <t>シン</t>
    </rPh>
    <rPh sb="9" eb="10">
      <t>ヒ</t>
    </rPh>
    <rPh sb="13" eb="16">
      <t>カイギヒ</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</si>
  <si>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前年度繰越金（負債）</t>
    <phoneticPr fontId="1"/>
  </si>
  <si>
    <t>繰越利益入力分　</t>
    <rPh sb="0" eb="2">
      <t>クリコシ</t>
    </rPh>
    <rPh sb="2" eb="4">
      <t>リエキ</t>
    </rPh>
    <rPh sb="4" eb="7">
      <t>ニュウリョクブン</t>
    </rPh>
    <phoneticPr fontId="1"/>
  </si>
  <si>
    <r>
      <rPr>
        <b/>
        <sz val="11"/>
        <color theme="8" tint="-0.249977111117893"/>
        <rFont val="游ゴシック"/>
        <family val="3"/>
        <charset val="128"/>
        <scheme val="minor"/>
      </rPr>
      <t>現金', '普通預金','当座預金','定期預金','定期積金','受取手形','売掛金','商品・製品','貯蔵品','前受金','前払費用','未収入金','立替金','未収収益','短期貸付金','仮払金',</t>
    </r>
    <r>
      <rPr>
        <b/>
        <sz val="11"/>
        <color rgb="FFFF0000"/>
        <rFont val="游ゴシック"/>
        <family val="3"/>
        <charset val="128"/>
        <scheme val="minor"/>
      </rPr>
      <t>'仮払消費税'</t>
    </r>
    <r>
      <rPr>
        <b/>
        <sz val="11"/>
        <color theme="8" tint="-0.249977111117893"/>
        <rFont val="游ゴシック"/>
        <family val="3"/>
        <charset val="128"/>
        <scheme val="minor"/>
      </rPr>
      <t>,'事業主貸',</t>
    </r>
    <r>
      <rPr>
        <b/>
        <sz val="11"/>
        <color rgb="FFFF0000"/>
        <rFont val="游ゴシック"/>
        <family val="3"/>
        <charset val="128"/>
        <scheme val="minor"/>
      </rPr>
      <t>'貸倒引当金</t>
    </r>
    <r>
      <rPr>
        <b/>
        <sz val="11"/>
        <color theme="8" tint="-0.249977111117893"/>
        <rFont val="游ゴシック"/>
        <family val="3"/>
        <charset val="128"/>
        <scheme val="minor"/>
      </rPr>
      <t>'</t>
    </r>
    <rPh sb="61" eb="64">
      <t>マエウケキン</t>
    </rPh>
    <rPh sb="87" eb="91">
      <t>ミシュウシュウエキ</t>
    </rPh>
    <rPh sb="94" eb="99">
      <t>タンキカシツケキン</t>
    </rPh>
    <rPh sb="123" eb="128">
      <t>カシダオレヒキアテキン</t>
    </rPh>
    <phoneticPr fontId="1"/>
  </si>
  <si>
    <t>商品4300円を販売する前に普通預金で1000円受け取った</t>
    <rPh sb="0" eb="2">
      <t>ショウヒン</t>
    </rPh>
    <rPh sb="6" eb="7">
      <t>エン</t>
    </rPh>
    <rPh sb="8" eb="10">
      <t>ハンバイ</t>
    </rPh>
    <rPh sb="12" eb="13">
      <t>マエ</t>
    </rPh>
    <rPh sb="14" eb="18">
      <t>フツウヨキン</t>
    </rPh>
    <rPh sb="23" eb="24">
      <t>エン</t>
    </rPh>
    <rPh sb="24" eb="25">
      <t>ウ</t>
    </rPh>
    <rPh sb="26" eb="27">
      <t>ト</t>
    </rPh>
    <phoneticPr fontId="1"/>
  </si>
  <si>
    <t>A260807-02</t>
    <phoneticPr fontId="1"/>
  </si>
  <si>
    <t>貯蔵品は出力累計にしています</t>
    <rPh sb="0" eb="3">
      <t>チョゾウヒン</t>
    </rPh>
    <rPh sb="4" eb="6">
      <t>シュツリョク</t>
    </rPh>
    <rPh sb="6" eb="8">
      <t>ルイケイ</t>
    </rPh>
    <phoneticPr fontId="1"/>
  </si>
  <si>
    <t>租税公課を貯蔵品に振り替えておいて</t>
    <rPh sb="0" eb="4">
      <t>ソゼイコウカ</t>
    </rPh>
    <rPh sb="5" eb="8">
      <t>チョゾウヒン</t>
    </rPh>
    <rPh sb="9" eb="10">
      <t>フ</t>
    </rPh>
    <rPh sb="11" eb="12">
      <t>カ</t>
    </rPh>
    <phoneticPr fontId="1"/>
  </si>
  <si>
    <t>翌年消耗品で貯蔵品を使うと貯蔵品は減少します</t>
    <rPh sb="0" eb="2">
      <t>ヨクトシ</t>
    </rPh>
    <rPh sb="2" eb="5">
      <t>ショウモウヒン</t>
    </rPh>
    <rPh sb="6" eb="9">
      <t>チョゾウヒン</t>
    </rPh>
    <rPh sb="10" eb="11">
      <t>ツカ</t>
    </rPh>
    <rPh sb="13" eb="16">
      <t>チョゾウヒン</t>
    </rPh>
    <rPh sb="17" eb="19">
      <t>ゲンショウ</t>
    </rPh>
    <phoneticPr fontId="1"/>
  </si>
  <si>
    <t>期末の振替処理</t>
    <rPh sb="0" eb="2">
      <t>キマツ</t>
    </rPh>
    <rPh sb="3" eb="5">
      <t>フリカエ</t>
    </rPh>
    <rPh sb="5" eb="7">
      <t>ショリ</t>
    </rPh>
    <phoneticPr fontId="1"/>
  </si>
  <si>
    <t>支払手形</t>
  </si>
  <si>
    <t>前受収益</t>
    <rPh sb="0" eb="2">
      <t>マエウケ</t>
    </rPh>
    <rPh sb="2" eb="4">
      <t>シュウエキ</t>
    </rPh>
    <phoneticPr fontId="1"/>
  </si>
  <si>
    <t>A270901-01</t>
    <phoneticPr fontId="1"/>
  </si>
  <si>
    <t>受取家賃</t>
    <rPh sb="0" eb="4">
      <t>ウケトリヤチン</t>
    </rPh>
    <phoneticPr fontId="1"/>
  </si>
  <si>
    <r>
      <rPr>
        <b/>
        <sz val="11"/>
        <color rgb="FFFF0000"/>
        <rFont val="游ゴシック"/>
        <family val="3"/>
        <charset val="128"/>
        <scheme val="minor"/>
      </rPr>
      <t>期末</t>
    </r>
    <r>
      <rPr>
        <sz val="11"/>
        <color theme="1"/>
        <rFont val="游ゴシック"/>
        <family val="2"/>
        <charset val="128"/>
        <scheme val="minor"/>
      </rPr>
      <t>になった時当期でない受取家賃をを振り替えます</t>
    </r>
    <rPh sb="0" eb="2">
      <t>キマツ</t>
    </rPh>
    <rPh sb="12" eb="14">
      <t>ウケトリ</t>
    </rPh>
    <rPh sb="14" eb="16">
      <t>ヤチン</t>
    </rPh>
    <phoneticPr fontId="1"/>
  </si>
  <si>
    <t>B271230-40</t>
    <phoneticPr fontId="1"/>
  </si>
  <si>
    <t>駐車場代金翌期分を9ヶ月分前受収益117,000円を振り替え処理</t>
    <rPh sb="13" eb="17">
      <t>マエウケシュウエキ</t>
    </rPh>
    <rPh sb="26" eb="27">
      <t>フ</t>
    </rPh>
    <rPh sb="28" eb="29">
      <t>カ</t>
    </rPh>
    <rPh sb="30" eb="32">
      <t>ショリ</t>
    </rPh>
    <phoneticPr fontId="1"/>
  </si>
  <si>
    <t>前受収益</t>
    <rPh sb="0" eb="4">
      <t>マエウケシュウエキ</t>
    </rPh>
    <phoneticPr fontId="1"/>
  </si>
  <si>
    <t>受取家賃（収益）</t>
    <rPh sb="0" eb="4">
      <t>ウケトリヤチン</t>
    </rPh>
    <rPh sb="5" eb="7">
      <t>シュウエキ</t>
    </rPh>
    <phoneticPr fontId="1"/>
  </si>
  <si>
    <t>A280101-20</t>
    <phoneticPr fontId="1"/>
  </si>
  <si>
    <t>期首を迎え、前期決算時に計上した前受収益を再振替仕訳</t>
    <rPh sb="16" eb="20">
      <t>マエウケシュウエキ</t>
    </rPh>
    <phoneticPr fontId="1"/>
  </si>
  <si>
    <r>
      <rPr>
        <sz val="11"/>
        <color theme="4"/>
        <rFont val="游ゴシック"/>
        <family val="3"/>
        <charset val="128"/>
        <scheme val="minor"/>
      </rPr>
      <t>1売上','雑収入','受取利息','受取家賃','固定資産売却益',</t>
    </r>
    <r>
      <rPr>
        <sz val="11"/>
        <color rgb="FFFF0000"/>
        <rFont val="游ゴシック"/>
        <family val="3"/>
        <charset val="128"/>
        <scheme val="minor"/>
      </rPr>
      <t>'補助金収入','前年度繰越金(収入),'償却債権取立益'</t>
    </r>
    <r>
      <rPr>
        <sz val="11"/>
        <color theme="4"/>
        <rFont val="游ゴシック"/>
        <family val="3"/>
        <charset val="128"/>
        <scheme val="minor"/>
      </rPr>
      <t>)'</t>
    </r>
    <rPh sb="1" eb="3">
      <t>ウリアゲ</t>
    </rPh>
    <rPh sb="2" eb="3">
      <t>ウエ</t>
    </rPh>
    <rPh sb="12" eb="14">
      <t>ウケトリ</t>
    </rPh>
    <rPh sb="19" eb="23">
      <t>ウケトリヤチン</t>
    </rPh>
    <rPh sb="26" eb="28">
      <t>コテイ</t>
    </rPh>
    <rPh sb="27" eb="29">
      <t>シサン</t>
    </rPh>
    <rPh sb="36" eb="39">
      <t>ホジョキン</t>
    </rPh>
    <rPh sb="44" eb="47">
      <t>ゼンネンド</t>
    </rPh>
    <rPh sb="47" eb="49">
      <t>クリコシ</t>
    </rPh>
    <rPh sb="49" eb="50">
      <t>キン</t>
    </rPh>
    <rPh sb="50" eb="52">
      <t>シュウニュウ</t>
    </rPh>
    <rPh sb="56" eb="63">
      <t>ショウキャクサイケントリタテエキ</t>
    </rPh>
    <phoneticPr fontId="1"/>
  </si>
  <si>
    <r>
      <t>支払手形',</t>
    </r>
    <r>
      <rPr>
        <b/>
        <sz val="11"/>
        <color theme="1"/>
        <rFont val="游ゴシック"/>
        <family val="3"/>
        <charset val="128"/>
        <scheme val="minor"/>
      </rPr>
      <t xml:space="preserve"> '買掛金','未払金','未払費用','前受金','預り金','仮受金','前受収益'</t>
    </r>
    <r>
      <rPr>
        <b/>
        <sz val="11"/>
        <color rgb="FFFF0000"/>
        <rFont val="游ゴシック"/>
        <family val="3"/>
        <charset val="128"/>
        <scheme val="minor"/>
      </rPr>
      <t>,'未払消費税等','未払い法人税等',</t>
    </r>
    <r>
      <rPr>
        <b/>
        <sz val="11"/>
        <color theme="1"/>
        <rFont val="游ゴシック"/>
        <family val="3"/>
        <charset val="128"/>
        <scheme val="minor"/>
      </rPr>
      <t>'短期借入金','事業主借'</t>
    </r>
    <r>
      <rPr>
        <b/>
        <sz val="11"/>
        <color rgb="FFFF0000"/>
        <rFont val="游ゴシック"/>
        <family val="3"/>
        <charset val="128"/>
        <scheme val="minor"/>
      </rPr>
      <t>,'前年度繰越金（負債)'</t>
    </r>
    <rPh sb="45" eb="49">
      <t>マエウケシュウエキ</t>
    </rPh>
    <phoneticPr fontId="1"/>
  </si>
  <si>
    <t xml:space="preserve">未収収益(資産)　　前払費用(資産)　　前受収益(負債) 　　未払費用(負債)  </t>
    <rPh sb="0" eb="4">
      <t>ミシュウシュウエキ</t>
    </rPh>
    <rPh sb="5" eb="7">
      <t>シサン</t>
    </rPh>
    <rPh sb="10" eb="14">
      <t>マエバライヒヨウ</t>
    </rPh>
    <rPh sb="15" eb="17">
      <t>シサン</t>
    </rPh>
    <rPh sb="20" eb="24">
      <t>マエウケシュウエキ</t>
    </rPh>
    <rPh sb="25" eb="27">
      <t>フサイ</t>
    </rPh>
    <rPh sb="31" eb="35">
      <t>ミバライヒヨウ</t>
    </rPh>
    <rPh sb="36" eb="38">
      <t>フサイ</t>
    </rPh>
    <phoneticPr fontId="1"/>
  </si>
  <si>
    <r>
      <rPr>
        <b/>
        <sz val="11"/>
        <color theme="1"/>
        <rFont val="游ゴシック"/>
        <family val="3"/>
        <charset val="128"/>
        <scheme val="minor"/>
      </rPr>
      <t>経過勘定　</t>
    </r>
    <r>
      <rPr>
        <sz val="11"/>
        <color theme="1"/>
        <rFont val="游ゴシック"/>
        <family val="2"/>
        <charset val="128"/>
        <scheme val="minor"/>
      </rPr>
      <t>　決算前　期末振替処理　　　期首再振替処理</t>
    </r>
    <rPh sb="0" eb="4">
      <t>ケイカカンジョウ</t>
    </rPh>
    <rPh sb="6" eb="9">
      <t>ケッサンマエ</t>
    </rPh>
    <rPh sb="10" eb="12">
      <t>キマツ</t>
    </rPh>
    <rPh sb="12" eb="16">
      <t>フリカエショリ</t>
    </rPh>
    <rPh sb="19" eb="21">
      <t>キシュ</t>
    </rPh>
    <rPh sb="21" eb="26">
      <t>サイフリカエショリ</t>
    </rPh>
    <phoneticPr fontId="1"/>
  </si>
  <si>
    <t>損失計算書の利益を元入金に振り替え　　黒字の場合収入の部3,200</t>
    <rPh sb="0" eb="2">
      <t>ソンシツ</t>
    </rPh>
    <rPh sb="2" eb="5">
      <t>ケイサンショ</t>
    </rPh>
    <rPh sb="6" eb="8">
      <t>リエキ</t>
    </rPh>
    <rPh sb="9" eb="10">
      <t>モト</t>
    </rPh>
    <rPh sb="10" eb="12">
      <t>ニュウキン</t>
    </rPh>
    <rPh sb="13" eb="14">
      <t>フ</t>
    </rPh>
    <rPh sb="15" eb="16">
      <t>カ</t>
    </rPh>
    <rPh sb="19" eb="21">
      <t>クロジ</t>
    </rPh>
    <rPh sb="22" eb="24">
      <t>バアイ</t>
    </rPh>
    <rPh sb="24" eb="26">
      <t>シュウニュウ</t>
    </rPh>
    <rPh sb="27" eb="28">
      <t>ブ</t>
    </rPh>
    <phoneticPr fontId="1"/>
  </si>
  <si>
    <t>印紙代　切手類</t>
    <phoneticPr fontId="1"/>
  </si>
  <si>
    <t>事業主借　期末元入金振替で0円になる</t>
    <phoneticPr fontId="1"/>
  </si>
  <si>
    <t>経過勘定</t>
    <rPh sb="0" eb="4">
      <t>ケイカカンジョウ</t>
    </rPh>
    <phoneticPr fontId="1"/>
  </si>
  <si>
    <t>利息は１カ月100円</t>
    <rPh sb="0" eb="2">
      <t>リソク</t>
    </rPh>
    <rPh sb="5" eb="6">
      <t>ゲツ</t>
    </rPh>
    <rPh sb="9" eb="10">
      <t>エン</t>
    </rPh>
    <phoneticPr fontId="1"/>
  </si>
  <si>
    <t>銀行から10月現金を10,000借り入れた</t>
    <rPh sb="0" eb="2">
      <t>ギンコウ</t>
    </rPh>
    <rPh sb="6" eb="7">
      <t>ガツ</t>
    </rPh>
    <rPh sb="7" eb="9">
      <t>ゲンキン</t>
    </rPh>
    <rPh sb="16" eb="17">
      <t>カ</t>
    </rPh>
    <rPh sb="18" eb="19">
      <t>イ</t>
    </rPh>
    <phoneticPr fontId="1"/>
  </si>
  <si>
    <t>返済日である10月31日に1年分である利息1,200と共に元本を返済することにした</t>
    <rPh sb="0" eb="3">
      <t>ヘンサイビ</t>
    </rPh>
    <rPh sb="8" eb="9">
      <t>ガツ</t>
    </rPh>
    <rPh sb="11" eb="12">
      <t>ニチ</t>
    </rPh>
    <rPh sb="14" eb="16">
      <t>ネンブン</t>
    </rPh>
    <rPh sb="19" eb="21">
      <t>リソク</t>
    </rPh>
    <rPh sb="27" eb="28">
      <t>トモ</t>
    </rPh>
    <rPh sb="29" eb="31">
      <t>ガンポン</t>
    </rPh>
    <rPh sb="32" eb="34">
      <t>ヘンサイ</t>
    </rPh>
    <phoneticPr fontId="1"/>
  </si>
  <si>
    <t>期末決算整理前利息3カ月分300円を未払費用として計上する</t>
    <rPh sb="0" eb="2">
      <t>キマツ</t>
    </rPh>
    <rPh sb="2" eb="7">
      <t>ケッサンセイリマエ</t>
    </rPh>
    <rPh sb="7" eb="9">
      <t>リソク</t>
    </rPh>
    <rPh sb="11" eb="13">
      <t>ゲツブン</t>
    </rPh>
    <rPh sb="16" eb="17">
      <t>エン</t>
    </rPh>
    <rPh sb="18" eb="22">
      <t>ミバライヒヨウ</t>
    </rPh>
    <rPh sb="25" eb="27">
      <t>ケイジョウ</t>
    </rPh>
    <phoneticPr fontId="1"/>
  </si>
  <si>
    <t>期首再振替処理</t>
    <rPh sb="0" eb="2">
      <t>キシュ</t>
    </rPh>
    <rPh sb="2" eb="7">
      <t>サイフリカエショリ</t>
    </rPh>
    <phoneticPr fontId="1"/>
  </si>
  <si>
    <t>前期に計上した未払費用を取り崩す仕訳です</t>
    <rPh sb="0" eb="2">
      <t>ゼンキ</t>
    </rPh>
    <rPh sb="3" eb="5">
      <t>ケイジョウ</t>
    </rPh>
    <rPh sb="7" eb="11">
      <t>ミバライヒヨウ</t>
    </rPh>
    <rPh sb="12" eb="13">
      <t>ト</t>
    </rPh>
    <rPh sb="14" eb="15">
      <t>クズ</t>
    </rPh>
    <rPh sb="16" eb="18">
      <t>シワケ</t>
    </rPh>
    <phoneticPr fontId="1"/>
  </si>
  <si>
    <t>A271001-05</t>
    <phoneticPr fontId="1"/>
  </si>
  <si>
    <t>B271230-55</t>
    <phoneticPr fontId="1"/>
  </si>
  <si>
    <t>A280101-26</t>
    <phoneticPr fontId="1"/>
  </si>
  <si>
    <t>B281031-01</t>
    <phoneticPr fontId="1"/>
  </si>
  <si>
    <t>B281031-02</t>
    <phoneticPr fontId="1"/>
  </si>
  <si>
    <t>2027年10月に借り入れた10,000円を利息と共に返済した</t>
    <rPh sb="4" eb="5">
      <t>ネン</t>
    </rPh>
    <rPh sb="7" eb="8">
      <t>ガツ</t>
    </rPh>
    <rPh sb="9" eb="10">
      <t>カ</t>
    </rPh>
    <rPh sb="11" eb="12">
      <t>イ</t>
    </rPh>
    <rPh sb="20" eb="21">
      <t>エン</t>
    </rPh>
    <rPh sb="22" eb="24">
      <t>リソク</t>
    </rPh>
    <rPh sb="25" eb="26">
      <t>トモ</t>
    </rPh>
    <rPh sb="27" eb="29">
      <t>ヘンサイ</t>
    </rPh>
    <phoneticPr fontId="1"/>
  </si>
  <si>
    <t>Excelに未払費用がMの列に相手勘定科目を出すテストです</t>
    <rPh sb="6" eb="10">
      <t>ミバライヒヨウ</t>
    </rPh>
    <rPh sb="13" eb="14">
      <t>レツ</t>
    </rPh>
    <rPh sb="15" eb="21">
      <t>アイテカンジョウカモク</t>
    </rPh>
    <rPh sb="22" eb="23">
      <t>ダ</t>
    </rPh>
    <phoneticPr fontId="1"/>
  </si>
  <si>
    <t>未払金</t>
    <phoneticPr fontId="1"/>
  </si>
  <si>
    <t>未払費用</t>
    <phoneticPr fontId="1"/>
  </si>
  <si>
    <t>前受金</t>
    <phoneticPr fontId="1"/>
  </si>
  <si>
    <t>前期末　開始日－1カ月～終了日－1年</t>
    <rPh sb="0" eb="3">
      <t>ゼンキマツ</t>
    </rPh>
    <rPh sb="4" eb="7">
      <t>カイシビ</t>
    </rPh>
    <rPh sb="10" eb="11">
      <t>ゲツ</t>
    </rPh>
    <rPh sb="12" eb="15">
      <t>シュウリョウビ</t>
    </rPh>
    <rPh sb="17" eb="18">
      <t>ネン</t>
    </rPh>
    <phoneticPr fontId="1"/>
  </si>
  <si>
    <t>期首　    開始日～終了日　　　　　　　　　　</t>
    <rPh sb="0" eb="2">
      <t>キシュ</t>
    </rPh>
    <rPh sb="7" eb="10">
      <t>カイシビ</t>
    </rPh>
    <rPh sb="10" eb="14">
      <t>カラシュウリョウビ</t>
    </rPh>
    <phoneticPr fontId="1"/>
  </si>
  <si>
    <t>2024/12/01～2024/12/31</t>
    <phoneticPr fontId="1"/>
  </si>
  <si>
    <t>2025/01/01～2025/12/31</t>
    <phoneticPr fontId="1"/>
  </si>
  <si>
    <t>前期末</t>
    <rPh sb="0" eb="3">
      <t>ゼンキマツ</t>
    </rPh>
    <phoneticPr fontId="1"/>
  </si>
  <si>
    <t>相手勘定科目</t>
    <rPh sb="0" eb="2">
      <t>アイテ</t>
    </rPh>
    <rPh sb="2" eb="4">
      <t>カンジョウ</t>
    </rPh>
    <rPh sb="4" eb="6">
      <t>カモク</t>
    </rPh>
    <phoneticPr fontId="1"/>
  </si>
  <si>
    <t>1/73</t>
    <phoneticPr fontId="1"/>
  </si>
  <si>
    <t>借入金（負債）　　　資産増でA******-**見積書のフォーム　</t>
    <rPh sb="0" eb="3">
      <t>シャクニュウキン</t>
    </rPh>
    <rPh sb="4" eb="6">
      <t>フサイ</t>
    </rPh>
    <rPh sb="10" eb="12">
      <t>シサン</t>
    </rPh>
    <rPh sb="12" eb="13">
      <t>ゾウ</t>
    </rPh>
    <rPh sb="24" eb="27">
      <t>ミツモリショ</t>
    </rPh>
    <phoneticPr fontId="1"/>
  </si>
  <si>
    <r>
      <t>購買要求BフォームでA******-**を開き　　</t>
    </r>
    <r>
      <rPr>
        <b/>
        <sz val="11"/>
        <color rgb="FF00B0F0"/>
        <rFont val="游ゴシック"/>
        <family val="3"/>
        <charset val="128"/>
        <scheme val="minor"/>
      </rPr>
      <t>複写ボタン</t>
    </r>
    <r>
      <rPr>
        <sz val="11"/>
        <color theme="1"/>
        <rFont val="游ゴシック"/>
        <family val="2"/>
        <charset val="128"/>
        <scheme val="minor"/>
      </rPr>
      <t>　複写してA******-**</t>
    </r>
    <rPh sb="31" eb="32">
      <t>ヒラ</t>
    </rPh>
    <phoneticPr fontId="1"/>
  </si>
  <si>
    <t>番号をB******-**に変更して短期借入金を10,000を現金で借入金10,000円を返す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</si>
  <si>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B******-50を　</t>
    </r>
    <r>
      <rPr>
        <b/>
        <sz val="11"/>
        <color rgb="FF00B0F0"/>
        <rFont val="游ゴシック"/>
        <family val="3"/>
        <charset val="128"/>
        <scheme val="minor"/>
      </rPr>
      <t>複写</t>
    </r>
    <r>
      <rPr>
        <sz val="11"/>
        <color theme="1"/>
        <rFont val="游ゴシック"/>
        <family val="2"/>
        <charset val="128"/>
        <scheme val="minor"/>
      </rPr>
      <t>してB******ー51にかえる</t>
    </r>
    <rPh sb="12" eb="14">
      <t>フクシャ</t>
    </rPh>
    <phoneticPr fontId="1"/>
  </si>
  <si>
    <t>複写することにより　受注コード同じでフィルターを見ると3個の関連が見える</t>
  </si>
  <si>
    <t>開始日1年前の前期の短期借入金件数金額</t>
    <rPh sb="4" eb="5">
      <t>ネン</t>
    </rPh>
    <rPh sb="5" eb="6">
      <t>マエ</t>
    </rPh>
    <rPh sb="15" eb="19">
      <t>ケンスウキンガク</t>
    </rPh>
    <phoneticPr fontId="1"/>
  </si>
  <si>
    <t>開始日1年前の前期の短期貸付金　件数と金額</t>
  </si>
  <si>
    <t>長期借入金</t>
    <rPh sb="0" eb="2">
      <t>チョウキ</t>
    </rPh>
    <rPh sb="2" eb="5">
      <t>シャクニュウキン</t>
    </rPh>
    <phoneticPr fontId="1"/>
  </si>
  <si>
    <t>開始日1年前の返済金額   今期の返済済み金額累計で相殺試算表０円</t>
    <phoneticPr fontId="1"/>
  </si>
  <si>
    <t>開始日1年前の受領済金額今期の受領金額　累計で相殺０円</t>
    <phoneticPr fontId="1"/>
  </si>
  <si>
    <t>B261101-50</t>
    <phoneticPr fontId="1"/>
  </si>
  <si>
    <t>購買要求ID</t>
    <rPh sb="0" eb="4">
      <t>コウバイヨウキュウ</t>
    </rPh>
    <phoneticPr fontId="1"/>
  </si>
  <si>
    <t>開始日－１年前～終了日</t>
    <rPh sb="0" eb="3">
      <t>カイシビ</t>
    </rPh>
    <rPh sb="5" eb="6">
      <t>ネン</t>
    </rPh>
    <rPh sb="6" eb="7">
      <t>マエ</t>
    </rPh>
    <rPh sb="8" eb="11">
      <t>シュウリョウビ</t>
    </rPh>
    <phoneticPr fontId="1"/>
  </si>
  <si>
    <t>2024/01/01～2025/12/31</t>
    <phoneticPr fontId="1"/>
  </si>
  <si>
    <t>開始日　　　　終了日</t>
    <rPh sb="0" eb="3">
      <t>カイシビ</t>
    </rPh>
    <rPh sb="7" eb="10">
      <t>シュウリョウビ</t>
    </rPh>
    <phoneticPr fontId="1"/>
  </si>
  <si>
    <t>経過勘定参考期間　　KLM列</t>
    <rPh sb="0" eb="4">
      <t>ケイカカンジョウ</t>
    </rPh>
    <rPh sb="4" eb="6">
      <t>サンコウ</t>
    </rPh>
    <rPh sb="6" eb="8">
      <t>キカン</t>
    </rPh>
    <rPh sb="13" eb="14">
      <t>レツ</t>
    </rPh>
    <phoneticPr fontId="1"/>
  </si>
  <si>
    <t>開始日－１年前～終了日の期間です</t>
    <rPh sb="0" eb="3">
      <t>カイシビ</t>
    </rPh>
    <rPh sb="5" eb="6">
      <t>ネン</t>
    </rPh>
    <rPh sb="6" eb="7">
      <t>マエ</t>
    </rPh>
    <rPh sb="8" eb="11">
      <t>シュウリョウビ</t>
    </rPh>
    <rPh sb="12" eb="14">
      <t>キカン</t>
    </rPh>
    <phoneticPr fontId="1"/>
  </si>
  <si>
    <t>2024/01/01～2025/12/31をExcelに出力しています</t>
    <rPh sb="28" eb="30">
      <t>シュツリョク</t>
    </rPh>
    <phoneticPr fontId="1"/>
  </si>
  <si>
    <t>2025/01/01～2025/12/31Access入力フォーム</t>
    <rPh sb="27" eb="29">
      <t>ニュウリョク</t>
    </rPh>
    <phoneticPr fontId="1"/>
  </si>
  <si>
    <t>短期貸付金・短期借入金期間　KLM列　　　例</t>
    <rPh sb="0" eb="5">
      <t>タンキカシツケキン</t>
    </rPh>
    <rPh sb="6" eb="8">
      <t>タンキ</t>
    </rPh>
    <rPh sb="8" eb="11">
      <t>シャクニュウキン</t>
    </rPh>
    <rPh sb="11" eb="13">
      <t>キカン</t>
    </rPh>
    <rPh sb="17" eb="18">
      <t>レツ</t>
    </rPh>
    <rPh sb="21" eb="22">
      <t>レイ</t>
    </rPh>
    <phoneticPr fontId="1"/>
  </si>
  <si>
    <t>テストB281031-01の受取日記入してください短期借入金決定金額－10,000円返済状態になれば相殺０円　　通常モード累計</t>
    <rPh sb="14" eb="17">
      <t>ウケトリビ</t>
    </rPh>
    <rPh sb="17" eb="19">
      <t>キニュウ</t>
    </rPh>
    <rPh sb="30" eb="34">
      <t>ケッテイキンガク</t>
    </rPh>
    <rPh sb="42" eb="44">
      <t>ヘンサイ</t>
    </rPh>
    <rPh sb="44" eb="46">
      <t>ジョウタイ</t>
    </rPh>
    <rPh sb="50" eb="52">
      <t>ソウサイ</t>
    </rPh>
    <rPh sb="53" eb="54">
      <t>エン</t>
    </rPh>
    <rPh sb="56" eb="58">
      <t>ツウジョウ</t>
    </rPh>
    <rPh sb="61" eb="63">
      <t>ルイケイ</t>
    </rPh>
    <phoneticPr fontId="1"/>
  </si>
  <si>
    <t>購買要求ID       A***借りた時　B***返済金額　　　相殺で０円</t>
    <rPh sb="0" eb="2">
      <t>コウバイ</t>
    </rPh>
    <rPh sb="2" eb="4">
      <t>ヨウキュウ</t>
    </rPh>
    <rPh sb="17" eb="18">
      <t>カ</t>
    </rPh>
    <rPh sb="20" eb="21">
      <t>トキ</t>
    </rPh>
    <rPh sb="26" eb="30">
      <t>ヘンサイキンガク</t>
    </rPh>
    <rPh sb="33" eb="35">
      <t>ソウサイ</t>
    </rPh>
    <rPh sb="37" eb="38">
      <t>エン</t>
    </rPh>
    <phoneticPr fontId="1"/>
  </si>
  <si>
    <t>テストB281031-01の受取日消してください</t>
    <rPh sb="14" eb="17">
      <t>ウケトリビ</t>
    </rPh>
    <rPh sb="17" eb="18">
      <t>ケ</t>
    </rPh>
    <phoneticPr fontId="1"/>
  </si>
  <si>
    <t>購買要求ID       A***受領金額　B***貸した時　　　相殺０円</t>
    <rPh sb="17" eb="21">
      <t>ジュリョウキンガク</t>
    </rPh>
    <rPh sb="26" eb="27">
      <t>カ</t>
    </rPh>
    <rPh sb="29" eb="30">
      <t>トキ</t>
    </rPh>
    <rPh sb="33" eb="35">
      <t>ソウサイ</t>
    </rPh>
    <rPh sb="36" eb="37">
      <t>エン</t>
    </rPh>
    <phoneticPr fontId="1"/>
  </si>
  <si>
    <r>
      <t>※　</t>
    </r>
    <r>
      <rPr>
        <b/>
        <sz val="11"/>
        <color rgb="FFFF0000"/>
        <rFont val="游ゴシック"/>
        <family val="3"/>
        <charset val="128"/>
        <scheme val="minor"/>
      </rPr>
      <t>赤字入力</t>
    </r>
    <r>
      <rPr>
        <sz val="11"/>
        <color theme="1"/>
        <rFont val="游ゴシック"/>
        <family val="2"/>
        <charset val="128"/>
        <scheme val="minor"/>
      </rPr>
      <t>テストしていません　間違いがあればご容赦ください改善していきます</t>
    </r>
    <phoneticPr fontId="1"/>
  </si>
  <si>
    <t>期中</t>
    <rPh sb="0" eb="2">
      <t>キチュウ</t>
    </rPh>
    <phoneticPr fontId="1"/>
  </si>
  <si>
    <t>10月に1年分の駐車場代金を156000円受け取る、(当期39,000)</t>
    <rPh sb="2" eb="3">
      <t>ガツ</t>
    </rPh>
    <rPh sb="5" eb="7">
      <t>ネンブン</t>
    </rPh>
    <rPh sb="8" eb="11">
      <t>チュウシャジョウ</t>
    </rPh>
    <rPh sb="11" eb="13">
      <t>ダイキン</t>
    </rPh>
    <rPh sb="20" eb="21">
      <t>エン</t>
    </rPh>
    <rPh sb="21" eb="22">
      <t>ウ</t>
    </rPh>
    <rPh sb="23" eb="24">
      <t>ト</t>
    </rPh>
    <rPh sb="27" eb="29">
      <t>トウキ</t>
    </rPh>
    <phoneticPr fontId="1"/>
  </si>
  <si>
    <t>支払済みで来期分を資産計上</t>
  </si>
  <si>
    <t>受領済みで来期分を負債計上</t>
  </si>
  <si>
    <t>当期分の収益のうち未収分を資産計上</t>
  </si>
  <si>
    <t>当期分の費用のうち未払分を負債計上</t>
    <phoneticPr fontId="1"/>
  </si>
  <si>
    <t>B271225-</t>
    <phoneticPr fontId="1"/>
  </si>
  <si>
    <t>当期利益</t>
    <rPh sb="0" eb="4">
      <t>トウキリエキ</t>
    </rPh>
    <phoneticPr fontId="1"/>
  </si>
  <si>
    <t>精算表では相殺0としています</t>
    <rPh sb="0" eb="3">
      <t>セイサンヒョウ</t>
    </rPh>
    <rPh sb="5" eb="7">
      <t>ソウサツ</t>
    </rPh>
    <phoneticPr fontId="1"/>
  </si>
  <si>
    <t>合計一致します</t>
    <rPh sb="0" eb="2">
      <t>ゴウケイ</t>
    </rPh>
    <rPh sb="2" eb="4">
      <t>イッチ</t>
    </rPh>
    <phoneticPr fontId="1"/>
  </si>
  <si>
    <t>前期</t>
    <rPh sb="0" eb="2">
      <t>ゼンキ</t>
    </rPh>
    <phoneticPr fontId="1"/>
  </si>
  <si>
    <t>前期損益</t>
    <rPh sb="0" eb="2">
      <t>ゼンキ</t>
    </rPh>
    <rPh sb="2" eb="4">
      <t>ソンエキ</t>
    </rPh>
    <phoneticPr fontId="1"/>
  </si>
  <si>
    <t>合計一致</t>
    <rPh sb="0" eb="2">
      <t>ゴウケイ</t>
    </rPh>
    <rPh sb="2" eb="4">
      <t>イッチ</t>
    </rPh>
    <phoneticPr fontId="1"/>
  </si>
  <si>
    <r>
      <rPr>
        <b/>
        <sz val="11"/>
        <color rgb="FFFF0000"/>
        <rFont val="游ゴシック"/>
        <family val="3"/>
        <charset val="128"/>
        <scheme val="minor"/>
      </rPr>
      <t>前払費用</t>
    </r>
    <r>
      <rPr>
        <sz val="11"/>
        <color theme="1"/>
        <rFont val="游ゴシック"/>
        <family val="2"/>
        <charset val="128"/>
        <scheme val="minor"/>
      </rPr>
      <t>（資産）　期中　期末　　資産　　費用　　純資産　ポジションが大事です</t>
    </r>
    <rPh sb="0" eb="4">
      <t>マエバライヒヨウ</t>
    </rPh>
    <rPh sb="5" eb="7">
      <t>シサン</t>
    </rPh>
    <rPh sb="9" eb="11">
      <t>キチュウ</t>
    </rPh>
    <rPh sb="12" eb="14">
      <t>キマツ</t>
    </rPh>
    <rPh sb="16" eb="18">
      <t>シサン</t>
    </rPh>
    <rPh sb="20" eb="22">
      <t>ヒヨウ</t>
    </rPh>
    <rPh sb="24" eb="27">
      <t>ジュンシサン</t>
    </rPh>
    <rPh sb="34" eb="36">
      <t>ダイジ</t>
    </rPh>
    <phoneticPr fontId="1"/>
  </si>
  <si>
    <t>資産減</t>
    <rPh sb="0" eb="3">
      <t>シサンゲン</t>
    </rPh>
    <phoneticPr fontId="1"/>
  </si>
  <si>
    <t>開業元入金＋事業主借－事業主貸＝期末元入金</t>
    <phoneticPr fontId="1"/>
  </si>
  <si>
    <t>当期純利益</t>
    <phoneticPr fontId="1"/>
  </si>
  <si>
    <r>
      <rPr>
        <b/>
        <sz val="11"/>
        <color rgb="FFFF0000"/>
        <rFont val="游ゴシック"/>
        <family val="3"/>
        <charset val="128"/>
        <scheme val="minor"/>
      </rPr>
      <t>未払費用</t>
    </r>
    <r>
      <rPr>
        <sz val="11"/>
        <color theme="1"/>
        <rFont val="游ゴシック"/>
        <family val="2"/>
        <charset val="128"/>
        <scheme val="minor"/>
      </rPr>
      <t>（負債）　期中　期末　　資産　　費用　　純資産　ポジションが大事です</t>
    </r>
    <rPh sb="0" eb="2">
      <t>ミバライ</t>
    </rPh>
    <rPh sb="2" eb="4">
      <t>ヒヨウ</t>
    </rPh>
    <rPh sb="5" eb="7">
      <t>フサイ</t>
    </rPh>
    <rPh sb="9" eb="11">
      <t>キチュウ</t>
    </rPh>
    <rPh sb="12" eb="14">
      <t>キマツ</t>
    </rPh>
    <rPh sb="16" eb="18">
      <t>シサン</t>
    </rPh>
    <rPh sb="20" eb="22">
      <t>ヒヨウ</t>
    </rPh>
    <rPh sb="24" eb="27">
      <t>ジュンシサン</t>
    </rPh>
    <rPh sb="34" eb="36">
      <t>ダイジ</t>
    </rPh>
    <phoneticPr fontId="1"/>
  </si>
  <si>
    <t>経過</t>
    <rPh sb="0" eb="2">
      <t>ケイカ</t>
    </rPh>
    <phoneticPr fontId="1"/>
  </si>
  <si>
    <t>１０月</t>
    <rPh sb="2" eb="3">
      <t>ガツ</t>
    </rPh>
    <phoneticPr fontId="1"/>
  </si>
  <si>
    <t>１２月</t>
    <rPh sb="2" eb="3">
      <t>ガツ</t>
    </rPh>
    <phoneticPr fontId="1"/>
  </si>
  <si>
    <t>支払利息費用</t>
    <rPh sb="0" eb="4">
      <t>シハライリソク</t>
    </rPh>
    <rPh sb="4" eb="6">
      <t>ヒヨウ</t>
    </rPh>
    <phoneticPr fontId="1"/>
  </si>
  <si>
    <t>借入金10,000を借りて元本と共に</t>
    <rPh sb="0" eb="3">
      <t>シャクニュウキン</t>
    </rPh>
    <rPh sb="10" eb="11">
      <t>カ</t>
    </rPh>
    <rPh sb="13" eb="15">
      <t>ガンポン</t>
    </rPh>
    <rPh sb="16" eb="17">
      <t>トモ</t>
    </rPh>
    <phoneticPr fontId="1"/>
  </si>
  <si>
    <t>１年後利息を支払う利息は月100円</t>
    <rPh sb="1" eb="3">
      <t>ネンゴ</t>
    </rPh>
    <rPh sb="3" eb="5">
      <t>リソク</t>
    </rPh>
    <rPh sb="6" eb="8">
      <t>シハラ</t>
    </rPh>
    <rPh sb="9" eb="11">
      <t>リソク</t>
    </rPh>
    <rPh sb="12" eb="13">
      <t>ツキ</t>
    </rPh>
    <rPh sb="16" eb="17">
      <t>エン</t>
    </rPh>
    <phoneticPr fontId="1"/>
  </si>
  <si>
    <t>借入金10,000と利息1,200を支払った</t>
    <rPh sb="0" eb="3">
      <t>シャクニュウキン</t>
    </rPh>
    <rPh sb="10" eb="12">
      <t>リソク</t>
    </rPh>
    <rPh sb="18" eb="20">
      <t>シハラ</t>
    </rPh>
    <phoneticPr fontId="1"/>
  </si>
  <si>
    <t>元本と共に利息を支払った</t>
    <rPh sb="0" eb="2">
      <t>ガンポン</t>
    </rPh>
    <rPh sb="3" eb="4">
      <t>トモ</t>
    </rPh>
    <rPh sb="5" eb="7">
      <t>リソク</t>
    </rPh>
    <rPh sb="8" eb="10">
      <t>シハラ</t>
    </rPh>
    <phoneticPr fontId="1"/>
  </si>
  <si>
    <t>前払費用と前受収益　→　翌期分（発生していない分）を調整</t>
    <phoneticPr fontId="1"/>
  </si>
  <si>
    <t>繰り延べ</t>
    <rPh sb="0" eb="1">
      <t>ク</t>
    </rPh>
    <rPh sb="2" eb="3">
      <t>ノ</t>
    </rPh>
    <phoneticPr fontId="1"/>
  </si>
  <si>
    <t>見越し</t>
    <rPh sb="0" eb="2">
      <t>ミコ</t>
    </rPh>
    <phoneticPr fontId="1"/>
  </si>
  <si>
    <t>元入金＝前年の元入金+その年の純利益+その年の事業主借－その年の事業主貸</t>
    <rPh sb="0" eb="1">
      <t>モト</t>
    </rPh>
    <rPh sb="1" eb="3">
      <t>ニュウキン</t>
    </rPh>
    <rPh sb="4" eb="6">
      <t>ゼンネン</t>
    </rPh>
    <rPh sb="7" eb="8">
      <t>モト</t>
    </rPh>
    <rPh sb="8" eb="10">
      <t>ニュウキン</t>
    </rPh>
    <rPh sb="13" eb="14">
      <t>トシ</t>
    </rPh>
    <rPh sb="15" eb="18">
      <t>ジュンリエキ</t>
    </rPh>
    <rPh sb="21" eb="22">
      <t>トシ</t>
    </rPh>
    <rPh sb="23" eb="25">
      <t>ジギョウ</t>
    </rPh>
    <rPh sb="25" eb="26">
      <t>シュ</t>
    </rPh>
    <rPh sb="26" eb="27">
      <t>シャク</t>
    </rPh>
    <rPh sb="30" eb="31">
      <t>トシ</t>
    </rPh>
    <rPh sb="32" eb="34">
      <t>ジギョウ</t>
    </rPh>
    <rPh sb="34" eb="35">
      <t>シュ</t>
    </rPh>
    <rPh sb="35" eb="36">
      <t>カシ</t>
    </rPh>
    <phoneticPr fontId="1"/>
  </si>
  <si>
    <t>事業が事業主からお金を借りる　　事業主借</t>
    <phoneticPr fontId="1"/>
  </si>
  <si>
    <t>事業が事業主にお金を貸すとき　　　事業主貸</t>
    <rPh sb="0" eb="2">
      <t>ジギョウ</t>
    </rPh>
    <rPh sb="3" eb="6">
      <t>ジギョウヌシ</t>
    </rPh>
    <rPh sb="9" eb="10">
      <t>カネ</t>
    </rPh>
    <rPh sb="11" eb="12">
      <t>カ</t>
    </rPh>
    <rPh sb="16" eb="18">
      <t>ジギョウ</t>
    </rPh>
    <rPh sb="18" eb="19">
      <t>シュ</t>
    </rPh>
    <rPh sb="19" eb="20">
      <t>シャク</t>
    </rPh>
    <phoneticPr fontId="1"/>
  </si>
  <si>
    <t>事業が事業主にお金を貸すとき　　事業主貸</t>
    <phoneticPr fontId="1"/>
  </si>
  <si>
    <t>156,000の支払った費用が前期39,000と当期117.000になっている</t>
  </si>
  <si>
    <t>前払費用経過勘定を使うことによって</t>
    <rPh sb="0" eb="4">
      <t>マエバライヒヨウ</t>
    </rPh>
    <rPh sb="4" eb="6">
      <t>ケイカ</t>
    </rPh>
    <rPh sb="6" eb="8">
      <t>カンジョウ</t>
    </rPh>
    <rPh sb="9" eb="10">
      <t>ツカ</t>
    </rPh>
    <phoneticPr fontId="1"/>
  </si>
  <si>
    <t>未払費用経過勘定を使うことによって</t>
    <rPh sb="0" eb="4">
      <t>ミバライヒヨウ</t>
    </rPh>
    <rPh sb="4" eb="8">
      <t>ケイカカンジョウ</t>
    </rPh>
    <rPh sb="9" eb="10">
      <t>ツカ</t>
    </rPh>
    <phoneticPr fontId="1"/>
  </si>
  <si>
    <t>期中10月</t>
    <rPh sb="0" eb="2">
      <t>キチュウ</t>
    </rPh>
    <rPh sb="4" eb="5">
      <t>ガツ</t>
    </rPh>
    <phoneticPr fontId="1"/>
  </si>
  <si>
    <t>今期1,200支払った前期費用300と今期費用900になっている</t>
    <rPh sb="0" eb="2">
      <t>コンキ</t>
    </rPh>
    <rPh sb="7" eb="9">
      <t>シハラ</t>
    </rPh>
    <rPh sb="11" eb="13">
      <t>ゼンキ</t>
    </rPh>
    <rPh sb="13" eb="15">
      <t>ヒヨウ</t>
    </rPh>
    <rPh sb="19" eb="21">
      <t>コンキ</t>
    </rPh>
    <rPh sb="21" eb="23">
      <t>ヒヨウ</t>
    </rPh>
    <phoneticPr fontId="1"/>
  </si>
  <si>
    <t>期首逆仕分けを忘れていると支払利息が1,200</t>
    <rPh sb="0" eb="2">
      <t>キシュ</t>
    </rPh>
    <rPh sb="2" eb="5">
      <t>ギャクシワ</t>
    </rPh>
    <rPh sb="7" eb="8">
      <t>ワス</t>
    </rPh>
    <rPh sb="13" eb="17">
      <t>シハライリソク</t>
    </rPh>
    <phoneticPr fontId="1"/>
  </si>
  <si>
    <t>当期純利益が-1200</t>
    <rPh sb="0" eb="2">
      <t>トウキ</t>
    </rPh>
    <rPh sb="2" eb="5">
      <t>ジュンリエキ</t>
    </rPh>
    <phoneticPr fontId="1"/>
  </si>
  <si>
    <t>支払利息当期分900にならない注意してください</t>
    <rPh sb="0" eb="4">
      <t>シハライリソク</t>
    </rPh>
    <rPh sb="4" eb="7">
      <t>トウキブン</t>
    </rPh>
    <rPh sb="15" eb="17">
      <t>チュウイ</t>
    </rPh>
    <phoneticPr fontId="1"/>
  </si>
  <si>
    <t>当期入力分は表示されます</t>
    <rPh sb="0" eb="2">
      <t>トウキ</t>
    </rPh>
    <rPh sb="2" eb="4">
      <t>ニュウリョク</t>
    </rPh>
    <rPh sb="4" eb="5">
      <t>ブン</t>
    </rPh>
    <rPh sb="6" eb="8">
      <t>ヒョウジ</t>
    </rPh>
    <phoneticPr fontId="1"/>
  </si>
  <si>
    <t>K L列で入力分確認してください</t>
    <rPh sb="3" eb="4">
      <t>レツ</t>
    </rPh>
    <rPh sb="5" eb="7">
      <t>ニュウリョク</t>
    </rPh>
    <rPh sb="7" eb="8">
      <t>ブン</t>
    </rPh>
    <rPh sb="8" eb="10">
      <t>カクニン</t>
    </rPh>
    <phoneticPr fontId="1"/>
  </si>
  <si>
    <t>K L列で入力分確認してください</t>
    <phoneticPr fontId="1"/>
  </si>
  <si>
    <t>当期入力分は表示されます</t>
    <phoneticPr fontId="1"/>
  </si>
  <si>
    <t>注意表示が左右逆に表示されています</t>
  </si>
  <si>
    <t>期末はok資産のポジションは逆に表示されています</t>
    <phoneticPr fontId="1"/>
  </si>
  <si>
    <t>注意表示が左右逆に表示されています</t>
    <phoneticPr fontId="1"/>
  </si>
  <si>
    <t>決算整理仕訳</t>
    <rPh sb="0" eb="6">
      <t>ケッサンセイリシワケ</t>
    </rPh>
    <phoneticPr fontId="1"/>
  </si>
  <si>
    <t>再振替仕訳</t>
    <rPh sb="0" eb="5">
      <t>サイフリカエシワケ</t>
    </rPh>
    <phoneticPr fontId="1"/>
  </si>
  <si>
    <t>現金主義に戻します</t>
    <rPh sb="0" eb="4">
      <t>ゲンキンシュギ</t>
    </rPh>
    <rPh sb="5" eb="6">
      <t>モド</t>
    </rPh>
    <phoneticPr fontId="1"/>
  </si>
  <si>
    <t>これで9カ月分117,000が当期の費用として計上されます</t>
    <rPh sb="5" eb="6">
      <t>ゲツ</t>
    </rPh>
    <rPh sb="6" eb="7">
      <t>ブン</t>
    </rPh>
    <rPh sb="15" eb="17">
      <t>トウキ</t>
    </rPh>
    <rPh sb="18" eb="20">
      <t>ヒヨウ</t>
    </rPh>
    <rPh sb="23" eb="25">
      <t>ケイジョウ</t>
    </rPh>
    <phoneticPr fontId="1"/>
  </si>
  <si>
    <r>
      <t>期末翌期の9カ月分117,00を支払っているため今期の費用から</t>
    </r>
    <r>
      <rPr>
        <b/>
        <sz val="11"/>
        <color rgb="FFFF0000"/>
        <rFont val="游ゴシック"/>
        <family val="3"/>
        <charset val="128"/>
        <scheme val="minor"/>
      </rPr>
      <t>外す必要があります</t>
    </r>
    <r>
      <rPr>
        <sz val="11"/>
        <color theme="1"/>
        <rFont val="游ゴシック"/>
        <family val="2"/>
        <charset val="128"/>
        <scheme val="minor"/>
      </rPr>
      <t>・・・・発生主義</t>
    </r>
    <rPh sb="0" eb="2">
      <t>キマツ</t>
    </rPh>
    <rPh sb="2" eb="4">
      <t>ヨクキ</t>
    </rPh>
    <rPh sb="16" eb="18">
      <t>シハラ</t>
    </rPh>
    <rPh sb="24" eb="26">
      <t>コンキ</t>
    </rPh>
    <rPh sb="27" eb="29">
      <t>ヒヨウ</t>
    </rPh>
    <rPh sb="31" eb="32">
      <t>ハズ</t>
    </rPh>
    <rPh sb="33" eb="35">
      <t>ヒツヨウ</t>
    </rPh>
    <rPh sb="44" eb="48">
      <t>ハッセイシュギ</t>
    </rPh>
    <phoneticPr fontId="1"/>
  </si>
  <si>
    <t>資産の部</t>
    <rPh sb="0" eb="2">
      <t>シサン</t>
    </rPh>
    <rPh sb="3" eb="4">
      <t>ブ</t>
    </rPh>
    <phoneticPr fontId="1"/>
  </si>
  <si>
    <t>費用の部</t>
    <rPh sb="0" eb="2">
      <t>ヒヨウ</t>
    </rPh>
    <rPh sb="3" eb="4">
      <t>ブ</t>
    </rPh>
    <phoneticPr fontId="1"/>
  </si>
  <si>
    <t>地代家賃今期の分39,000になっています</t>
    <rPh sb="0" eb="4">
      <t>チダイヤチン</t>
    </rPh>
    <rPh sb="4" eb="6">
      <t>コンキ</t>
    </rPh>
    <rPh sb="7" eb="8">
      <t>ブン</t>
    </rPh>
    <phoneticPr fontId="1"/>
  </si>
  <si>
    <t>10月に1年分の駐車場代金を156000円支払った、(当期39,000)</t>
    <rPh sb="2" eb="3">
      <t>ガツ</t>
    </rPh>
    <rPh sb="5" eb="7">
      <t>ネンブン</t>
    </rPh>
    <rPh sb="8" eb="11">
      <t>チュウシャジョウ</t>
    </rPh>
    <rPh sb="11" eb="13">
      <t>ダイキン</t>
    </rPh>
    <rPh sb="20" eb="21">
      <t>エン</t>
    </rPh>
    <rPh sb="21" eb="23">
      <t>シハラ</t>
    </rPh>
    <rPh sb="27" eb="29">
      <t>トウキ</t>
    </rPh>
    <phoneticPr fontId="1"/>
  </si>
  <si>
    <t>期中は家賃を普通預金から10月に一年分156,000円支払った・・・・・・・現金主義</t>
    <rPh sb="0" eb="2">
      <t>キチュウ</t>
    </rPh>
    <rPh sb="3" eb="5">
      <t>ヤチン</t>
    </rPh>
    <rPh sb="6" eb="10">
      <t>フツウヨキン</t>
    </rPh>
    <rPh sb="14" eb="15">
      <t>ガツ</t>
    </rPh>
    <rPh sb="16" eb="19">
      <t>イチネンブン</t>
    </rPh>
    <rPh sb="26" eb="29">
      <t>エンシハラ</t>
    </rPh>
    <rPh sb="38" eb="40">
      <t>ゲンキン</t>
    </rPh>
    <rPh sb="40" eb="42">
      <t>シュギ</t>
    </rPh>
    <phoneticPr fontId="1"/>
  </si>
  <si>
    <t>前払費用（資産）を使って-156,000から117,000外しています</t>
    <rPh sb="0" eb="4">
      <t>マエバライヒヨウ</t>
    </rPh>
    <rPh sb="5" eb="7">
      <t>シサン</t>
    </rPh>
    <rPh sb="9" eb="10">
      <t>ツカ</t>
    </rPh>
    <rPh sb="29" eb="30">
      <t>ハズ</t>
    </rPh>
    <phoneticPr fontId="1"/>
  </si>
  <si>
    <t>前期繰越117,000あります本来は表示したい</t>
    <rPh sb="0" eb="2">
      <t>ゼンキ</t>
    </rPh>
    <rPh sb="2" eb="4">
      <t>クリコシ</t>
    </rPh>
    <rPh sb="15" eb="17">
      <t>ホンライ</t>
    </rPh>
    <rPh sb="18" eb="20">
      <t>ヒョウジ</t>
    </rPh>
    <phoneticPr fontId="1"/>
  </si>
  <si>
    <t>販売費</t>
    <rPh sb="0" eb="3">
      <t>ハンバイヒ</t>
    </rPh>
    <phoneticPr fontId="1"/>
  </si>
  <si>
    <t>購買費</t>
    <rPh sb="0" eb="3">
      <t>コウバイヒ</t>
    </rPh>
    <phoneticPr fontId="1"/>
  </si>
  <si>
    <t>生産加工費</t>
    <rPh sb="0" eb="2">
      <t>セイサン</t>
    </rPh>
    <rPh sb="2" eb="5">
      <t>カコウヒ</t>
    </rPh>
    <phoneticPr fontId="1"/>
  </si>
  <si>
    <t>役員報酬</t>
    <rPh sb="0" eb="4">
      <t>ヤクインホウシュウ</t>
    </rPh>
    <phoneticPr fontId="1"/>
  </si>
  <si>
    <t>退職金</t>
    <rPh sb="0" eb="3">
      <t>タイショクキン</t>
    </rPh>
    <phoneticPr fontId="1"/>
  </si>
  <si>
    <t>教育研究費</t>
    <rPh sb="0" eb="5">
      <t>キョウイクケンキュウヒ</t>
    </rPh>
    <phoneticPr fontId="1"/>
  </si>
  <si>
    <t>研究開発費</t>
    <rPh sb="0" eb="5">
      <t>ケンキュウカイハツヒ</t>
    </rPh>
    <phoneticPr fontId="1"/>
  </si>
  <si>
    <t>新聞図書費</t>
    <rPh sb="0" eb="5">
      <t>シンブントショヒ</t>
    </rPh>
    <phoneticPr fontId="1"/>
  </si>
  <si>
    <t>会議費</t>
    <rPh sb="0" eb="3">
      <t>カイギヒ</t>
    </rPh>
    <phoneticPr fontId="1"/>
  </si>
  <si>
    <t>消耗品費</t>
    <rPh sb="0" eb="2">
      <t>ショウモウ</t>
    </rPh>
    <rPh sb="2" eb="3">
      <t>ヒン</t>
    </rPh>
    <rPh sb="3" eb="4">
      <t>ヒ</t>
    </rPh>
    <phoneticPr fontId="1"/>
  </si>
  <si>
    <t>事務用品費</t>
    <rPh sb="0" eb="5">
      <t>ジムヨウヒンヒ</t>
    </rPh>
    <phoneticPr fontId="1"/>
  </si>
  <si>
    <t>印刷費</t>
    <rPh sb="0" eb="3">
      <t>インサツヒ</t>
    </rPh>
    <phoneticPr fontId="1"/>
  </si>
  <si>
    <t>器具備品費</t>
    <rPh sb="0" eb="4">
      <t>キグビヒン</t>
    </rPh>
    <rPh sb="4" eb="5">
      <t>ヒ</t>
    </rPh>
    <phoneticPr fontId="1"/>
  </si>
  <si>
    <t>外注費</t>
    <rPh sb="0" eb="3">
      <t>ガイチュウヒ</t>
    </rPh>
    <phoneticPr fontId="1"/>
  </si>
  <si>
    <t>車両費</t>
    <rPh sb="0" eb="3">
      <t>シャリョウヒ</t>
    </rPh>
    <phoneticPr fontId="1"/>
  </si>
  <si>
    <t>雑損失</t>
    <rPh sb="0" eb="3">
      <t>ザツソンシツ</t>
    </rPh>
    <phoneticPr fontId="1"/>
  </si>
  <si>
    <t>運送費</t>
    <rPh sb="0" eb="3">
      <t>ウンソウヒ</t>
    </rPh>
    <phoneticPr fontId="1"/>
  </si>
  <si>
    <t>前年度繰越金（収入）</t>
    <rPh sb="0" eb="6">
      <t>ゼンネンドクリコシキン</t>
    </rPh>
    <rPh sb="7" eb="9">
      <t>シュウニュウ</t>
    </rPh>
    <phoneticPr fontId="1"/>
  </si>
  <si>
    <t>退職金共済掛金</t>
    <rPh sb="0" eb="3">
      <t>タイショクキン</t>
    </rPh>
    <rPh sb="3" eb="7">
      <t>キョウサイカケキン</t>
    </rPh>
    <phoneticPr fontId="1"/>
  </si>
  <si>
    <t>退職給付費用</t>
    <rPh sb="0" eb="2">
      <t>タイショク</t>
    </rPh>
    <rPh sb="2" eb="4">
      <t>キュウフ</t>
    </rPh>
    <rPh sb="4" eb="6">
      <t>ヒヨウ</t>
    </rPh>
    <phoneticPr fontId="1"/>
  </si>
  <si>
    <t>受取利息</t>
    <phoneticPr fontId="1"/>
  </si>
  <si>
    <t>前払い給料</t>
    <rPh sb="0" eb="2">
      <t>マエバラ</t>
    </rPh>
    <rPh sb="3" eb="5">
      <t>キュウリョウ</t>
    </rPh>
    <phoneticPr fontId="1"/>
  </si>
  <si>
    <t>役員退職金</t>
    <rPh sb="0" eb="5">
      <t>ヤクインタイショクキン</t>
    </rPh>
    <phoneticPr fontId="1"/>
  </si>
  <si>
    <t>補助金収入</t>
    <rPh sb="0" eb="5">
      <t>ホジョキンシュウニュウ</t>
    </rPh>
    <phoneticPr fontId="1"/>
  </si>
  <si>
    <t>固定資産売却益</t>
    <rPh sb="0" eb="4">
      <t>コテイシサン</t>
    </rPh>
    <rPh sb="4" eb="7">
      <t>バイキャクエキ</t>
    </rPh>
    <phoneticPr fontId="1"/>
  </si>
  <si>
    <t>雑収入</t>
    <rPh sb="0" eb="3">
      <t>ザツシュウニュウ</t>
    </rPh>
    <phoneticPr fontId="1"/>
  </si>
  <si>
    <t>建物</t>
    <rPh sb="0" eb="2">
      <t>タテモノ</t>
    </rPh>
    <phoneticPr fontId="1"/>
  </si>
  <si>
    <t>建物付属設備</t>
    <rPh sb="0" eb="4">
      <t>タテモノフゾク</t>
    </rPh>
    <rPh sb="4" eb="6">
      <t>セツビ</t>
    </rPh>
    <phoneticPr fontId="1"/>
  </si>
  <si>
    <t>車両運搬具</t>
    <rPh sb="0" eb="4">
      <t>シャリョウウンパン</t>
    </rPh>
    <rPh sb="4" eb="5">
      <t>グ</t>
    </rPh>
    <phoneticPr fontId="1"/>
  </si>
  <si>
    <t>構築物</t>
    <rPh sb="0" eb="3">
      <t>コウチクブツ</t>
    </rPh>
    <phoneticPr fontId="1"/>
  </si>
  <si>
    <t>機械装置</t>
    <rPh sb="0" eb="4">
      <t>キカイソウチ</t>
    </rPh>
    <phoneticPr fontId="1"/>
  </si>
  <si>
    <t>特許権</t>
    <rPh sb="0" eb="3">
      <t>トッキョケン</t>
    </rPh>
    <phoneticPr fontId="1"/>
  </si>
  <si>
    <t>借地権</t>
    <rPh sb="0" eb="3">
      <t>シャクチケン</t>
    </rPh>
    <phoneticPr fontId="1"/>
  </si>
  <si>
    <t>商標権</t>
    <rPh sb="0" eb="3">
      <t>ショウヒョウケン</t>
    </rPh>
    <phoneticPr fontId="1"/>
  </si>
  <si>
    <t>ソフトウェア</t>
    <phoneticPr fontId="1"/>
  </si>
  <si>
    <t>その他</t>
    <rPh sb="2" eb="3">
      <t>タ</t>
    </rPh>
    <phoneticPr fontId="1"/>
  </si>
  <si>
    <t>固定資産除去損</t>
    <rPh sb="0" eb="2">
      <t>コテイ</t>
    </rPh>
    <rPh sb="2" eb="4">
      <t>シサン</t>
    </rPh>
    <rPh sb="4" eb="7">
      <t>ジョキョソン</t>
    </rPh>
    <phoneticPr fontId="1"/>
  </si>
  <si>
    <t>消耗品</t>
    <rPh sb="0" eb="2">
      <t>ショウモウ</t>
    </rPh>
    <rPh sb="2" eb="3">
      <t>ヒン</t>
    </rPh>
    <phoneticPr fontId="1"/>
  </si>
  <si>
    <t>資本金</t>
    <rPh sb="0" eb="3">
      <t>シホンキン</t>
    </rPh>
    <phoneticPr fontId="1"/>
  </si>
  <si>
    <t>その他有価証券評価差額金</t>
    <rPh sb="2" eb="3">
      <t>タ</t>
    </rPh>
    <rPh sb="3" eb="12">
      <t>ユウカショウケンヒョウカサガクキン</t>
    </rPh>
    <phoneticPr fontId="1"/>
  </si>
  <si>
    <t>新株予約権</t>
    <rPh sb="0" eb="5">
      <t>シンカブヨヤクケン</t>
    </rPh>
    <phoneticPr fontId="1"/>
  </si>
  <si>
    <t>B  支出　受取日（仕入）品物を受け取り右手でお金を支払と返済日と考えてください</t>
    <rPh sb="3" eb="5">
      <t>シシュツ</t>
    </rPh>
    <rPh sb="6" eb="9">
      <t>ウケトリビ</t>
    </rPh>
    <rPh sb="10" eb="12">
      <t>シイレ</t>
    </rPh>
    <rPh sb="13" eb="15">
      <t>シナモノ</t>
    </rPh>
    <rPh sb="16" eb="17">
      <t>ウ</t>
    </rPh>
    <rPh sb="18" eb="19">
      <t>ト</t>
    </rPh>
    <rPh sb="20" eb="22">
      <t>ミギテ</t>
    </rPh>
    <rPh sb="24" eb="25">
      <t>カネ</t>
    </rPh>
    <rPh sb="26" eb="28">
      <t>シハラ</t>
    </rPh>
    <rPh sb="29" eb="32">
      <t>ヘンサイビ</t>
    </rPh>
    <rPh sb="33" eb="34">
      <t>カンガ</t>
    </rPh>
    <phoneticPr fontId="1"/>
  </si>
  <si>
    <t>売上金額</t>
    <rPh sb="0" eb="2">
      <t>ウリアゲ</t>
    </rPh>
    <rPh sb="2" eb="4">
      <t>キンガク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</si>
</sst>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6" formatCode="&quot;¥&quot;#,##0;[Red]&quot;¥&quot;\-#,##0"/>
    <numFmt numFmtId="176" formatCode="&quot;¥&quot;#,##0_);\(&quot;¥&quot;#,##0\)"/>
    <numFmt numFmtId="177" formatCode="#,##0_);[Red]\(#,##0\)"/>
    <numFmt numFmtId="178" formatCode="#,##0_ "/>
    <numFmt numFmtId="179" formatCode="yyyy/m/d\ h:mm;@"/>
    <numFmt numFmtId="180" formatCode="&quot;¥&quot;#,##0_);[Red]\(&quot;¥&quot;#,##0\)"/>
  </numFmts>
  <fonts count="33"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7" tint="-0.499984740745262"/>
      <name val="游ゴシック"/>
      <family val="2"/>
      <charset val="128"/>
      <scheme val="minor"/>
    </font>
    <font>
      <sz val="11"/>
      <name val="游ゴシック"/>
      <family val="2"/>
      <charset val="128"/>
      <scheme val="minor"/>
    </font>
    <font>
      <sz val="9"/>
      <color rgb="FFFF0000"/>
      <name val="游ゴシック"/>
      <family val="3"/>
      <charset val="128"/>
      <scheme val="minor"/>
    </font>
    <font>
      <sz val="9"/>
      <color theme="1"/>
      <name val="游ゴシック"/>
      <family val="2"/>
      <charset val="128"/>
      <scheme val="minor"/>
    </font>
    <font>
      <b/>
      <sz val="11"/>
      <color theme="4"/>
      <name val="游ゴシック"/>
      <family val="3"/>
      <charset val="128"/>
      <scheme val="minor"/>
    </font>
    <font>
      <sz val="11"/>
      <color theme="4"/>
      <name val="游ゴシック"/>
      <family val="3"/>
      <charset val="128"/>
      <scheme val="minor"/>
    </font>
    <font>
      <sz val="11"/>
      <color theme="8" tint="-0.249977111117893"/>
      <name val="游ゴシック"/>
      <family val="3"/>
      <charset val="128"/>
      <scheme val="minor"/>
    </font>
  </fonts>
  <fills count="28">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2"/>
        <bgColor indexed="64"/>
      </patternFill>
    </fill>
  </fills>
  <borders count="138">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medium">
        <color indexed="64"/>
      </left>
      <right style="medium">
        <color indexed="64"/>
      </right>
      <top style="double">
        <color indexed="64"/>
      </top>
      <bottom style="dotted">
        <color indexed="64"/>
      </bottom>
      <diagonal/>
    </border>
    <border>
      <left style="thin">
        <color indexed="64"/>
      </left>
      <right/>
      <top/>
      <bottom/>
      <diagonal/>
    </border>
    <border>
      <left style="medium">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dotted">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tted">
        <color indexed="64"/>
      </top>
      <bottom/>
      <diagonal/>
    </border>
    <border>
      <left style="dotted">
        <color indexed="64"/>
      </left>
      <right style="medium">
        <color indexed="64"/>
      </right>
      <top style="dotted">
        <color indexed="64"/>
      </top>
      <bottom/>
      <diagonal/>
    </border>
    <border>
      <left style="medium">
        <color indexed="64"/>
      </left>
      <right style="dotted">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right/>
      <top style="double">
        <color indexed="64"/>
      </top>
      <bottom/>
      <diagonal/>
    </border>
    <border>
      <left style="medium">
        <color indexed="64"/>
      </left>
      <right/>
      <top/>
      <bottom style="dotted">
        <color indexed="64"/>
      </bottom>
      <diagonal/>
    </border>
    <border>
      <left style="medium">
        <color indexed="64"/>
      </left>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bottom style="medium">
        <color indexed="64"/>
      </bottom>
      <diagonal/>
    </border>
    <border>
      <left/>
      <right style="double">
        <color indexed="64"/>
      </right>
      <top style="medium">
        <color indexed="64"/>
      </top>
      <bottom/>
      <diagonal/>
    </border>
    <border>
      <left/>
      <right style="double">
        <color indexed="64"/>
      </right>
      <top/>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uble">
        <color indexed="64"/>
      </left>
      <right/>
      <top style="dotted">
        <color indexed="64"/>
      </top>
      <bottom style="medium">
        <color indexed="64"/>
      </bottom>
      <diagonal/>
    </border>
    <border>
      <left style="medium">
        <color indexed="64"/>
      </left>
      <right style="medium">
        <color indexed="64"/>
      </right>
      <top style="double">
        <color indexed="64"/>
      </top>
      <bottom/>
      <diagonal/>
    </border>
    <border>
      <left style="thin">
        <color indexed="64"/>
      </left>
      <right/>
      <top/>
      <bottom style="double">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522">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2"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3"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3"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5" borderId="23" xfId="1" applyFont="1" applyFill="1" applyBorder="1">
      <alignment vertical="center"/>
    </xf>
    <xf numFmtId="6" fontId="0" fillId="5" borderId="26"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8" borderId="23" xfId="1" applyFont="1" applyFill="1" applyBorder="1">
      <alignment vertical="center"/>
    </xf>
    <xf numFmtId="6" fontId="0" fillId="0" borderId="26"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10" borderId="26" xfId="1" applyFont="1" applyFill="1" applyBorder="1">
      <alignment vertical="center"/>
    </xf>
    <xf numFmtId="6" fontId="0" fillId="10"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4" borderId="42" xfId="1" applyFont="1" applyFill="1" applyBorder="1">
      <alignment vertical="center"/>
    </xf>
    <xf numFmtId="6" fontId="0" fillId="4" borderId="58" xfId="1" applyFont="1" applyFill="1" applyBorder="1">
      <alignment vertical="center"/>
    </xf>
    <xf numFmtId="6" fontId="0" fillId="2" borderId="29" xfId="1" applyFont="1" applyFill="1" applyBorder="1">
      <alignment vertical="center"/>
    </xf>
    <xf numFmtId="6" fontId="0" fillId="0" borderId="0" xfId="0" applyNumberFormat="1">
      <alignment vertical="center"/>
    </xf>
    <xf numFmtId="6" fontId="0" fillId="11" borderId="23" xfId="1" applyFont="1" applyFill="1" applyBorder="1">
      <alignment vertical="center"/>
    </xf>
    <xf numFmtId="6" fontId="0" fillId="12" borderId="45" xfId="1" applyFont="1" applyFill="1" applyBorder="1">
      <alignment vertical="center"/>
    </xf>
    <xf numFmtId="6" fontId="0" fillId="12" borderId="23" xfId="1" applyFont="1" applyFill="1" applyBorder="1">
      <alignment vertical="center"/>
    </xf>
    <xf numFmtId="6" fontId="0" fillId="11" borderId="44" xfId="1" applyFont="1" applyFill="1" applyBorder="1">
      <alignment vertical="center"/>
    </xf>
    <xf numFmtId="0" fontId="5" fillId="0" borderId="0" xfId="0" applyFont="1">
      <alignment vertical="center"/>
    </xf>
    <xf numFmtId="0" fontId="5" fillId="11" borderId="0" xfId="0" applyFont="1" applyFill="1">
      <alignment vertical="center"/>
    </xf>
    <xf numFmtId="6" fontId="0" fillId="12" borderId="34" xfId="1" applyFont="1" applyFill="1" applyBorder="1">
      <alignment vertical="center"/>
    </xf>
    <xf numFmtId="6" fontId="3" fillId="13" borderId="26" xfId="1" applyFont="1" applyFill="1" applyBorder="1">
      <alignment vertical="center"/>
    </xf>
    <xf numFmtId="6" fontId="0" fillId="13" borderId="23" xfId="1" applyFont="1" applyFill="1" applyBorder="1">
      <alignment vertical="center"/>
    </xf>
    <xf numFmtId="6" fontId="0" fillId="13" borderId="29"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2"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4" borderId="34" xfId="1" applyFont="1" applyFill="1" applyBorder="1">
      <alignment vertical="center"/>
    </xf>
    <xf numFmtId="6" fontId="0" fillId="14" borderId="23" xfId="1" applyFont="1" applyFill="1" applyBorder="1">
      <alignment vertical="center"/>
    </xf>
    <xf numFmtId="6" fontId="7" fillId="14" borderId="9" xfId="1" applyFont="1" applyFill="1" applyBorder="1">
      <alignment vertical="center"/>
    </xf>
    <xf numFmtId="6" fontId="0" fillId="14" borderId="9" xfId="1" applyFont="1" applyFill="1" applyBorder="1">
      <alignment vertical="center"/>
    </xf>
    <xf numFmtId="6" fontId="0" fillId="14" borderId="24" xfId="1" applyFont="1" applyFill="1" applyBorder="1">
      <alignment vertical="center"/>
    </xf>
    <xf numFmtId="6" fontId="0" fillId="14" borderId="14" xfId="1" applyFont="1" applyFill="1" applyBorder="1">
      <alignment vertical="center"/>
    </xf>
    <xf numFmtId="6" fontId="0" fillId="14" borderId="27" xfId="1" applyFont="1" applyFill="1" applyBorder="1">
      <alignment vertical="center"/>
    </xf>
    <xf numFmtId="6" fontId="0" fillId="14" borderId="30" xfId="1" applyFont="1" applyFill="1" applyBorder="1">
      <alignment vertical="center"/>
    </xf>
    <xf numFmtId="6" fontId="0" fillId="15" borderId="30" xfId="1" applyFont="1" applyFill="1" applyBorder="1">
      <alignment vertical="center"/>
    </xf>
    <xf numFmtId="6" fontId="0" fillId="15" borderId="2" xfId="1" applyFont="1" applyFill="1" applyBorder="1">
      <alignment vertical="center"/>
    </xf>
    <xf numFmtId="6" fontId="0" fillId="15" borderId="61" xfId="1" applyFont="1" applyFill="1" applyBorder="1">
      <alignment vertical="center"/>
    </xf>
    <xf numFmtId="6" fontId="0" fillId="15" borderId="65" xfId="1" applyFont="1" applyFill="1" applyBorder="1">
      <alignment vertical="center"/>
    </xf>
    <xf numFmtId="6" fontId="0" fillId="15" borderId="22" xfId="1" applyFont="1" applyFill="1" applyBorder="1">
      <alignment vertical="center"/>
    </xf>
    <xf numFmtId="6" fontId="0" fillId="15" borderId="25" xfId="1" applyFont="1" applyFill="1" applyBorder="1">
      <alignment vertical="center"/>
    </xf>
    <xf numFmtId="6" fontId="0" fillId="15" borderId="9"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23" xfId="1" applyFont="1" applyFill="1" applyBorder="1">
      <alignment vertical="center"/>
    </xf>
    <xf numFmtId="6" fontId="0" fillId="15" borderId="35" xfId="1" applyFont="1" applyFill="1" applyBorder="1">
      <alignment vertical="center"/>
    </xf>
    <xf numFmtId="6" fontId="0" fillId="15" borderId="59" xfId="1" applyFont="1" applyFill="1" applyBorder="1">
      <alignment vertical="center"/>
    </xf>
    <xf numFmtId="6" fontId="0" fillId="16" borderId="2" xfId="1" applyFont="1" applyFill="1" applyBorder="1">
      <alignment vertical="center"/>
    </xf>
    <xf numFmtId="6" fontId="0" fillId="16" borderId="27" xfId="1" applyFont="1" applyFill="1" applyBorder="1">
      <alignment vertical="center"/>
    </xf>
    <xf numFmtId="6" fontId="0" fillId="16" borderId="29" xfId="1" applyFont="1" applyFill="1" applyBorder="1">
      <alignment vertical="center"/>
    </xf>
    <xf numFmtId="6" fontId="0" fillId="16" borderId="61" xfId="1" applyFont="1" applyFill="1" applyBorder="1">
      <alignment vertical="center"/>
    </xf>
    <xf numFmtId="6" fontId="0" fillId="16" borderId="64" xfId="1" applyFont="1" applyFill="1" applyBorder="1">
      <alignment vertical="center"/>
    </xf>
    <xf numFmtId="6" fontId="0" fillId="17" borderId="23" xfId="1" applyFont="1" applyFill="1" applyBorder="1">
      <alignment vertical="center"/>
    </xf>
    <xf numFmtId="6" fontId="0" fillId="17" borderId="26" xfId="1" applyFont="1" applyFill="1" applyBorder="1">
      <alignment vertical="center"/>
    </xf>
    <xf numFmtId="6" fontId="0" fillId="18" borderId="34" xfId="1" applyFont="1" applyFill="1" applyBorder="1">
      <alignment vertical="center"/>
    </xf>
    <xf numFmtId="6" fontId="0" fillId="18" borderId="9" xfId="1" applyFont="1" applyFill="1" applyBorder="1">
      <alignment vertical="center"/>
    </xf>
    <xf numFmtId="6" fontId="0" fillId="19" borderId="65" xfId="1" applyFont="1" applyFill="1" applyBorder="1">
      <alignment vertical="center"/>
    </xf>
    <xf numFmtId="6" fontId="0" fillId="19" borderId="22" xfId="1" applyFont="1" applyFill="1" applyBorder="1">
      <alignment vertical="center"/>
    </xf>
    <xf numFmtId="6" fontId="0" fillId="19" borderId="25" xfId="1" applyFont="1" applyFill="1" applyBorder="1">
      <alignment vertical="center"/>
    </xf>
    <xf numFmtId="6" fontId="0" fillId="19" borderId="61" xfId="1" applyFont="1" applyFill="1" applyBorder="1">
      <alignment vertical="center"/>
    </xf>
    <xf numFmtId="6" fontId="0" fillId="19" borderId="30" xfId="1" applyFont="1" applyFill="1" applyBorder="1">
      <alignment vertical="center"/>
    </xf>
    <xf numFmtId="6" fontId="0" fillId="2" borderId="20" xfId="1" applyFont="1" applyFill="1" applyBorder="1">
      <alignment vertical="center"/>
    </xf>
    <xf numFmtId="6" fontId="0" fillId="2" borderId="34" xfId="1" applyFont="1" applyFill="1" applyBorder="1">
      <alignment vertical="center"/>
    </xf>
    <xf numFmtId="6" fontId="0" fillId="2" borderId="23" xfId="1" applyFont="1" applyFill="1" applyBorder="1">
      <alignment vertical="center"/>
    </xf>
    <xf numFmtId="6" fontId="0" fillId="2" borderId="24" xfId="1" applyFont="1" applyFill="1" applyBorder="1">
      <alignment vertical="center"/>
    </xf>
    <xf numFmtId="6" fontId="0" fillId="2" borderId="14" xfId="1" applyFont="1" applyFill="1" applyBorder="1">
      <alignment vertical="center"/>
    </xf>
    <xf numFmtId="6" fontId="0" fillId="10" borderId="29" xfId="1" applyFont="1" applyFill="1" applyBorder="1">
      <alignment vertical="center"/>
    </xf>
    <xf numFmtId="0" fontId="0" fillId="20" borderId="0" xfId="0" applyFill="1">
      <alignment vertical="center"/>
    </xf>
    <xf numFmtId="6" fontId="0" fillId="20" borderId="2" xfId="1" applyFont="1" applyFill="1" applyBorder="1">
      <alignment vertical="center"/>
    </xf>
    <xf numFmtId="6" fontId="0" fillId="20" borderId="23" xfId="1" applyFont="1" applyFill="1" applyBorder="1">
      <alignment vertical="center"/>
    </xf>
    <xf numFmtId="6" fontId="0" fillId="20" borderId="34" xfId="1" applyFont="1" applyFill="1" applyBorder="1">
      <alignment vertical="center"/>
    </xf>
    <xf numFmtId="6" fontId="0" fillId="21"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2" fillId="0" borderId="0" xfId="0" quotePrefix="1" applyFont="1">
      <alignment vertical="center"/>
    </xf>
    <xf numFmtId="0" fontId="12" fillId="0" borderId="0" xfId="0" applyFont="1">
      <alignment vertical="center"/>
    </xf>
    <xf numFmtId="0" fontId="13"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16" fillId="0" borderId="0" xfId="0" applyFont="1">
      <alignment vertical="center"/>
    </xf>
    <xf numFmtId="0" fontId="0" fillId="11" borderId="70" xfId="0" applyFill="1" applyBorder="1">
      <alignment vertical="center"/>
    </xf>
    <xf numFmtId="0" fontId="0" fillId="11" borderId="71" xfId="0" applyFill="1" applyBorder="1">
      <alignment vertical="center"/>
    </xf>
    <xf numFmtId="0" fontId="0" fillId="11" borderId="72" xfId="0" applyFill="1" applyBorder="1">
      <alignment vertical="center"/>
    </xf>
    <xf numFmtId="0" fontId="0" fillId="11" borderId="1" xfId="0" applyFill="1" applyBorder="1">
      <alignment vertical="center"/>
    </xf>
    <xf numFmtId="3" fontId="0" fillId="11" borderId="0" xfId="0" applyNumberFormat="1" applyFill="1">
      <alignment vertical="center"/>
    </xf>
    <xf numFmtId="0" fontId="0" fillId="11" borderId="0" xfId="0" applyFill="1">
      <alignment vertical="center"/>
    </xf>
    <xf numFmtId="0" fontId="0" fillId="11" borderId="2" xfId="0" applyFill="1" applyBorder="1">
      <alignment vertical="center"/>
    </xf>
    <xf numFmtId="0" fontId="10" fillId="11" borderId="1" xfId="0" applyFont="1" applyFill="1" applyBorder="1">
      <alignment vertical="center"/>
    </xf>
    <xf numFmtId="0" fontId="0" fillId="11" borderId="0" xfId="0" applyFill="1" applyAlignment="1">
      <alignment vertical="center" wrapText="1"/>
    </xf>
    <xf numFmtId="0" fontId="0" fillId="11" borderId="55" xfId="0" applyFill="1" applyBorder="1">
      <alignment vertical="center"/>
    </xf>
    <xf numFmtId="0" fontId="0" fillId="11" borderId="3" xfId="0" applyFill="1" applyBorder="1">
      <alignment vertical="center"/>
    </xf>
    <xf numFmtId="0" fontId="0" fillId="11" borderId="4" xfId="0" applyFill="1" applyBorder="1">
      <alignment vertical="center"/>
    </xf>
    <xf numFmtId="0" fontId="0" fillId="22" borderId="70" xfId="0" applyFill="1" applyBorder="1">
      <alignment vertical="center"/>
    </xf>
    <xf numFmtId="0" fontId="0" fillId="22" borderId="71" xfId="0" applyFill="1" applyBorder="1">
      <alignment vertical="center"/>
    </xf>
    <xf numFmtId="0" fontId="0" fillId="22" borderId="72" xfId="0" applyFill="1" applyBorder="1">
      <alignment vertical="center"/>
    </xf>
    <xf numFmtId="0" fontId="0" fillId="22" borderId="1" xfId="0" applyFill="1" applyBorder="1">
      <alignment vertical="center"/>
    </xf>
    <xf numFmtId="0" fontId="0" fillId="22" borderId="0" xfId="0" applyFill="1">
      <alignment vertical="center"/>
    </xf>
    <xf numFmtId="0" fontId="0" fillId="22" borderId="2" xfId="0" applyFill="1" applyBorder="1">
      <alignment vertical="center"/>
    </xf>
    <xf numFmtId="3" fontId="0" fillId="22" borderId="0" xfId="0" applyNumberFormat="1" applyFill="1">
      <alignment vertical="center"/>
    </xf>
    <xf numFmtId="3" fontId="0" fillId="22" borderId="3" xfId="0" applyNumberFormat="1" applyFill="1" applyBorder="1">
      <alignment vertical="center"/>
    </xf>
    <xf numFmtId="0" fontId="0" fillId="22" borderId="3" xfId="0" applyFill="1" applyBorder="1">
      <alignment vertical="center"/>
    </xf>
    <xf numFmtId="0" fontId="8" fillId="22" borderId="55" xfId="0" applyFont="1" applyFill="1" applyBorder="1">
      <alignment vertical="center"/>
    </xf>
    <xf numFmtId="0" fontId="0" fillId="18" borderId="0" xfId="0" applyFill="1">
      <alignment vertical="center"/>
    </xf>
    <xf numFmtId="0" fontId="0" fillId="0" borderId="71" xfId="0" applyBorder="1">
      <alignment vertical="center"/>
    </xf>
    <xf numFmtId="0" fontId="0" fillId="22" borderId="47" xfId="0" applyFill="1" applyBorder="1">
      <alignment vertical="center"/>
    </xf>
    <xf numFmtId="0" fontId="0" fillId="22" borderId="69" xfId="0" applyFill="1" applyBorder="1">
      <alignment vertical="center"/>
    </xf>
    <xf numFmtId="3" fontId="0" fillId="22" borderId="69" xfId="0" applyNumberFormat="1" applyFill="1" applyBorder="1">
      <alignment vertical="center"/>
    </xf>
    <xf numFmtId="3" fontId="0" fillId="11" borderId="69" xfId="0" applyNumberFormat="1" applyFill="1" applyBorder="1">
      <alignment vertical="center"/>
    </xf>
    <xf numFmtId="0" fontId="0" fillId="11" borderId="67" xfId="0" applyFill="1" applyBorder="1">
      <alignment vertical="center"/>
    </xf>
    <xf numFmtId="0" fontId="0" fillId="11" borderId="0" xfId="0" applyFill="1" applyAlignment="1">
      <alignment horizontal="right" vertical="center"/>
    </xf>
    <xf numFmtId="0" fontId="0" fillId="11" borderId="71" xfId="0" applyFill="1" applyBorder="1" applyAlignment="1">
      <alignment horizontal="right" vertical="center"/>
    </xf>
    <xf numFmtId="0" fontId="8" fillId="11" borderId="47" xfId="0" applyFont="1" applyFill="1" applyBorder="1" applyAlignment="1">
      <alignment horizontal="right" vertical="center"/>
    </xf>
    <xf numFmtId="0" fontId="0" fillId="22" borderId="0" xfId="0" applyFill="1" applyAlignment="1">
      <alignment horizontal="right" vertical="center"/>
    </xf>
    <xf numFmtId="0" fontId="8" fillId="22" borderId="47" xfId="0" applyFont="1" applyFill="1" applyBorder="1" applyAlignment="1">
      <alignment horizontal="right" vertical="center"/>
    </xf>
    <xf numFmtId="0" fontId="18" fillId="0" borderId="0" xfId="0" applyFont="1">
      <alignment vertical="center"/>
    </xf>
    <xf numFmtId="0" fontId="19" fillId="0" borderId="0" xfId="0" applyFont="1">
      <alignment vertical="center"/>
    </xf>
    <xf numFmtId="0" fontId="9" fillId="18"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0" fontId="20"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0" borderId="0" xfId="1" applyFont="1" applyFill="1" applyBorder="1">
      <alignment vertical="center"/>
    </xf>
    <xf numFmtId="6" fontId="0" fillId="0" borderId="42" xfId="1" applyFont="1" applyFill="1" applyBorder="1">
      <alignment vertical="center"/>
    </xf>
    <xf numFmtId="6" fontId="0" fillId="2" borderId="58" xfId="1" applyFont="1" applyFill="1" applyBorder="1">
      <alignment vertical="center"/>
    </xf>
    <xf numFmtId="6" fontId="0" fillId="2" borderId="64" xfId="1" applyFont="1" applyFill="1" applyBorder="1">
      <alignment vertical="center"/>
    </xf>
    <xf numFmtId="6" fontId="0" fillId="16" borderId="28" xfId="1" applyFont="1" applyFill="1" applyBorder="1">
      <alignment vertical="center"/>
    </xf>
    <xf numFmtId="0" fontId="8" fillId="0" borderId="17"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4" borderId="23" xfId="1" applyFont="1" applyFill="1" applyBorder="1">
      <alignment vertical="center"/>
    </xf>
    <xf numFmtId="0" fontId="7" fillId="0" borderId="19" xfId="0" applyFont="1" applyBorder="1">
      <alignment vertical="center"/>
    </xf>
    <xf numFmtId="6" fontId="7" fillId="14" borderId="20" xfId="1" applyFont="1" applyFill="1" applyBorder="1">
      <alignment vertical="center"/>
    </xf>
    <xf numFmtId="6" fontId="24" fillId="14" borderId="9" xfId="1" applyFont="1" applyFill="1" applyBorder="1">
      <alignment vertical="center"/>
    </xf>
    <xf numFmtId="0" fontId="0" fillId="14"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4" borderId="77" xfId="0" applyFill="1" applyBorder="1">
      <alignment vertical="center"/>
    </xf>
    <xf numFmtId="0" fontId="0" fillId="14"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4" borderId="0" xfId="0" applyFont="1" applyFill="1">
      <alignment vertical="center"/>
    </xf>
    <xf numFmtId="0" fontId="7" fillId="22" borderId="0" xfId="0" applyFont="1" applyFill="1">
      <alignment vertical="center"/>
    </xf>
    <xf numFmtId="0" fontId="0" fillId="22" borderId="67" xfId="0" applyFill="1" applyBorder="1">
      <alignment vertical="center"/>
    </xf>
    <xf numFmtId="3" fontId="0" fillId="22" borderId="67" xfId="0" applyNumberFormat="1" applyFill="1" applyBorder="1">
      <alignment vertical="center"/>
    </xf>
    <xf numFmtId="0" fontId="25" fillId="0" borderId="0" xfId="0" applyFont="1">
      <alignment vertical="center"/>
    </xf>
    <xf numFmtId="6" fontId="7" fillId="14" borderId="24" xfId="1" applyFont="1" applyFill="1" applyBorder="1">
      <alignment vertical="center"/>
    </xf>
    <xf numFmtId="3" fontId="0" fillId="22" borderId="47" xfId="0" applyNumberFormat="1" applyFill="1" applyBorder="1">
      <alignment vertical="center"/>
    </xf>
    <xf numFmtId="3" fontId="0" fillId="0" borderId="47" xfId="0" applyNumberFormat="1" applyBorder="1">
      <alignment vertical="center"/>
    </xf>
    <xf numFmtId="0" fontId="0" fillId="0" borderId="0" xfId="0" applyAlignment="1">
      <alignment horizontal="center" vertical="center"/>
    </xf>
    <xf numFmtId="0" fontId="23" fillId="0" borderId="0" xfId="0" applyFont="1">
      <alignment vertical="center"/>
    </xf>
    <xf numFmtId="0" fontId="6" fillId="0" borderId="0" xfId="0" applyFont="1" applyAlignment="1">
      <alignment horizontal="center" vertical="center"/>
    </xf>
    <xf numFmtId="14" fontId="0" fillId="0" borderId="0" xfId="0" applyNumberFormat="1" applyAlignment="1">
      <alignment horizontal="center" vertical="center"/>
    </xf>
    <xf numFmtId="6" fontId="0" fillId="11" borderId="9" xfId="1" applyFont="1" applyFill="1" applyBorder="1">
      <alignment vertical="center"/>
    </xf>
    <xf numFmtId="6" fontId="0" fillId="12" borderId="24" xfId="1" applyFont="1" applyFill="1" applyBorder="1">
      <alignment vertical="center"/>
    </xf>
    <xf numFmtId="6" fontId="26" fillId="8" borderId="62" xfId="1" applyFont="1" applyFill="1" applyBorder="1">
      <alignment vertical="center"/>
    </xf>
    <xf numFmtId="6" fontId="7" fillId="0" borderId="85" xfId="1" applyFont="1" applyBorder="1">
      <alignment vertical="center"/>
    </xf>
    <xf numFmtId="6" fontId="0" fillId="15" borderId="28" xfId="1" applyFont="1" applyFill="1" applyBorder="1">
      <alignment vertical="center"/>
    </xf>
    <xf numFmtId="6" fontId="0" fillId="8" borderId="62" xfId="1" applyFont="1" applyFill="1" applyBorder="1">
      <alignment vertical="center"/>
    </xf>
    <xf numFmtId="6" fontId="0" fillId="8" borderId="64" xfId="1" applyFont="1" applyFill="1" applyBorder="1">
      <alignment vertical="center"/>
    </xf>
    <xf numFmtId="6" fontId="7" fillId="0" borderId="42" xfId="1" applyFont="1" applyFill="1" applyBorder="1">
      <alignment vertical="center"/>
    </xf>
    <xf numFmtId="6" fontId="0" fillId="14" borderId="58" xfId="1" applyFont="1" applyFill="1" applyBorder="1">
      <alignment vertical="center"/>
    </xf>
    <xf numFmtId="0" fontId="6" fillId="0" borderId="0" xfId="0" quotePrefix="1" applyFont="1">
      <alignment vertical="center"/>
    </xf>
    <xf numFmtId="0" fontId="0" fillId="0" borderId="86" xfId="0" applyBorder="1">
      <alignment vertical="center"/>
    </xf>
    <xf numFmtId="0" fontId="11" fillId="0" borderId="0" xfId="0" applyFont="1">
      <alignment vertical="center"/>
    </xf>
    <xf numFmtId="0" fontId="7" fillId="0" borderId="0" xfId="0" applyFont="1" applyAlignment="1">
      <alignment horizontal="center" vertical="center"/>
    </xf>
    <xf numFmtId="6" fontId="0" fillId="15" borderId="23" xfId="1" quotePrefix="1" applyFont="1" applyFill="1" applyBorder="1">
      <alignment vertical="center"/>
    </xf>
    <xf numFmtId="0" fontId="7" fillId="0" borderId="37" xfId="0" applyFont="1" applyBorder="1">
      <alignment vertical="center"/>
    </xf>
    <xf numFmtId="6" fontId="0" fillId="0" borderId="87" xfId="1" applyFont="1" applyBorder="1">
      <alignment vertical="center"/>
    </xf>
    <xf numFmtId="0" fontId="0" fillId="0" borderId="9" xfId="0" applyBorder="1">
      <alignment vertical="center"/>
    </xf>
    <xf numFmtId="176" fontId="0" fillId="15" borderId="23" xfId="0" applyNumberFormat="1" applyFill="1" applyBorder="1">
      <alignment vertical="center"/>
    </xf>
    <xf numFmtId="176" fontId="0" fillId="15" borderId="9" xfId="0" applyNumberFormat="1" applyFill="1" applyBorder="1">
      <alignment vertical="center"/>
    </xf>
    <xf numFmtId="176" fontId="0" fillId="15" borderId="24" xfId="0" applyNumberFormat="1" applyFill="1" applyBorder="1">
      <alignment vertical="center"/>
    </xf>
    <xf numFmtId="0" fontId="6" fillId="0" borderId="69" xfId="0" applyFont="1" applyBorder="1">
      <alignment vertical="center"/>
    </xf>
    <xf numFmtId="0" fontId="14" fillId="0" borderId="69" xfId="0" applyFont="1" applyBorder="1">
      <alignment vertical="center"/>
    </xf>
    <xf numFmtId="0" fontId="0" fillId="0" borderId="75" xfId="0" applyBorder="1">
      <alignment vertical="center"/>
    </xf>
    <xf numFmtId="0" fontId="0" fillId="2" borderId="0" xfId="0" applyFill="1">
      <alignment vertical="center"/>
    </xf>
    <xf numFmtId="0" fontId="8" fillId="2" borderId="0" xfId="0" applyFont="1" applyFill="1">
      <alignment vertical="center"/>
    </xf>
    <xf numFmtId="3" fontId="0" fillId="2" borderId="0" xfId="0" applyNumberFormat="1" applyFill="1">
      <alignment vertical="center"/>
    </xf>
    <xf numFmtId="3" fontId="7" fillId="2" borderId="0" xfId="0" applyNumberFormat="1" applyFont="1" applyFill="1">
      <alignment vertical="center"/>
    </xf>
    <xf numFmtId="0" fontId="0" fillId="2" borderId="67" xfId="0" applyFill="1" applyBorder="1">
      <alignment vertical="center"/>
    </xf>
    <xf numFmtId="3" fontId="0" fillId="2" borderId="67" xfId="0" applyNumberFormat="1" applyFill="1" applyBorder="1">
      <alignment vertical="center"/>
    </xf>
    <xf numFmtId="0" fontId="9" fillId="2" borderId="0" xfId="0" applyFont="1" applyFill="1">
      <alignment vertical="center"/>
    </xf>
    <xf numFmtId="0" fontId="7" fillId="2" borderId="0" xfId="0" applyFont="1" applyFill="1">
      <alignment vertical="center"/>
    </xf>
    <xf numFmtId="0" fontId="11" fillId="2" borderId="0" xfId="0" applyFont="1" applyFill="1">
      <alignment vertical="center"/>
    </xf>
    <xf numFmtId="6" fontId="0" fillId="0" borderId="83" xfId="1" applyFont="1" applyBorder="1">
      <alignment vertical="center"/>
    </xf>
    <xf numFmtId="0" fontId="12" fillId="2" borderId="0" xfId="0" applyFont="1" applyFill="1">
      <alignment vertical="center"/>
    </xf>
    <xf numFmtId="0" fontId="30" fillId="0" borderId="0" xfId="0" applyFont="1">
      <alignment vertical="center"/>
    </xf>
    <xf numFmtId="3" fontId="7" fillId="0" borderId="0" xfId="0" applyNumberFormat="1" applyFont="1">
      <alignment vertical="center"/>
    </xf>
    <xf numFmtId="180" fontId="0" fillId="0" borderId="0" xfId="1" applyNumberFormat="1" applyFont="1" applyBorder="1">
      <alignment vertical="center"/>
    </xf>
    <xf numFmtId="0" fontId="0" fillId="23" borderId="6" xfId="0" applyFill="1" applyBorder="1">
      <alignment vertical="center"/>
    </xf>
    <xf numFmtId="0" fontId="32" fillId="2" borderId="0" xfId="0" applyFont="1" applyFill="1">
      <alignment vertical="center"/>
    </xf>
    <xf numFmtId="6" fontId="0" fillId="0" borderId="34" xfId="1" applyFont="1" applyFill="1" applyBorder="1">
      <alignment vertical="center"/>
    </xf>
    <xf numFmtId="180" fontId="0" fillId="24" borderId="83" xfId="0" applyNumberFormat="1" applyFill="1" applyBorder="1">
      <alignment vertical="center"/>
    </xf>
    <xf numFmtId="180" fontId="0" fillId="24" borderId="52" xfId="1" applyNumberFormat="1" applyFont="1" applyFill="1" applyBorder="1">
      <alignment vertical="center"/>
    </xf>
    <xf numFmtId="0" fontId="0" fillId="0" borderId="88" xfId="0" applyBorder="1" applyAlignment="1">
      <alignment horizontal="center" vertical="center"/>
    </xf>
    <xf numFmtId="0" fontId="0" fillId="0" borderId="14" xfId="0" applyBorder="1">
      <alignment vertical="center"/>
    </xf>
    <xf numFmtId="0" fontId="0" fillId="0" borderId="9" xfId="0" quotePrefix="1" applyBorder="1">
      <alignment vertical="center"/>
    </xf>
    <xf numFmtId="0" fontId="0" fillId="0" borderId="90" xfId="0" applyBorder="1">
      <alignment vertical="center"/>
    </xf>
    <xf numFmtId="180" fontId="0" fillId="0" borderId="2" xfId="0" applyNumberFormat="1" applyBorder="1">
      <alignment vertical="center"/>
    </xf>
    <xf numFmtId="180" fontId="0" fillId="23" borderId="2" xfId="0" applyNumberFormat="1" applyFill="1" applyBorder="1">
      <alignment vertical="center"/>
    </xf>
    <xf numFmtId="177" fontId="0" fillId="0" borderId="89" xfId="0" applyNumberFormat="1" applyBorder="1">
      <alignment vertical="center"/>
    </xf>
    <xf numFmtId="177" fontId="0" fillId="0" borderId="65" xfId="0" applyNumberFormat="1" applyBorder="1">
      <alignment vertical="center"/>
    </xf>
    <xf numFmtId="177" fontId="0" fillId="0" borderId="9" xfId="0" applyNumberFormat="1" applyBorder="1">
      <alignment vertical="center"/>
    </xf>
    <xf numFmtId="177" fontId="5" fillId="0" borderId="9" xfId="0" applyNumberFormat="1" applyFont="1" applyBorder="1">
      <alignment vertical="center"/>
    </xf>
    <xf numFmtId="177" fontId="0" fillId="0" borderId="42" xfId="0" applyNumberFormat="1" applyBorder="1">
      <alignment vertical="center"/>
    </xf>
    <xf numFmtId="177" fontId="0" fillId="0" borderId="43" xfId="0" applyNumberFormat="1" applyBorder="1">
      <alignment vertical="center"/>
    </xf>
    <xf numFmtId="0" fontId="0" fillId="0" borderId="42" xfId="0" applyBorder="1">
      <alignment vertical="center"/>
    </xf>
    <xf numFmtId="0" fontId="0" fillId="0" borderId="43" xfId="0" applyBorder="1">
      <alignment vertical="center"/>
    </xf>
    <xf numFmtId="0" fontId="0" fillId="0" borderId="3" xfId="0" applyBorder="1">
      <alignment vertical="center"/>
    </xf>
    <xf numFmtId="0" fontId="0" fillId="0" borderId="91" xfId="0" applyBorder="1">
      <alignment vertical="center"/>
    </xf>
    <xf numFmtId="0" fontId="0" fillId="0" borderId="92" xfId="0" applyBorder="1">
      <alignment vertical="center"/>
    </xf>
    <xf numFmtId="0" fontId="0" fillId="0" borderId="93" xfId="0" applyBorder="1">
      <alignment vertical="center"/>
    </xf>
    <xf numFmtId="6" fontId="0" fillId="11" borderId="22" xfId="1" applyFont="1" applyFill="1" applyBorder="1">
      <alignment vertical="center"/>
    </xf>
    <xf numFmtId="0" fontId="9" fillId="0" borderId="6" xfId="0" applyFont="1" applyBorder="1">
      <alignment vertical="center"/>
    </xf>
    <xf numFmtId="0" fontId="0" fillId="0" borderId="2" xfId="0" applyBorder="1">
      <alignment vertical="center"/>
    </xf>
    <xf numFmtId="0" fontId="0" fillId="23" borderId="2" xfId="0" applyFill="1" applyBorder="1">
      <alignment vertical="center"/>
    </xf>
    <xf numFmtId="0" fontId="0" fillId="0" borderId="0" xfId="0" applyAlignment="1">
      <alignment horizontal="left" vertical="top"/>
    </xf>
    <xf numFmtId="177" fontId="0" fillId="23" borderId="22" xfId="0" applyNumberFormat="1" applyFill="1" applyBorder="1">
      <alignment vertical="center"/>
    </xf>
    <xf numFmtId="177" fontId="0" fillId="0" borderId="22" xfId="0" applyNumberFormat="1" applyBorder="1">
      <alignment vertical="center"/>
    </xf>
    <xf numFmtId="177" fontId="0" fillId="0" borderId="25" xfId="0" applyNumberFormat="1" applyBorder="1">
      <alignment vertical="center"/>
    </xf>
    <xf numFmtId="177" fontId="0" fillId="0" borderId="23" xfId="0" applyNumberFormat="1" applyBorder="1">
      <alignment vertical="center"/>
    </xf>
    <xf numFmtId="177" fontId="0" fillId="0" borderId="69" xfId="0" applyNumberFormat="1" applyBorder="1">
      <alignment vertical="center"/>
    </xf>
    <xf numFmtId="177" fontId="0" fillId="0" borderId="77" xfId="0" applyNumberFormat="1" applyBorder="1">
      <alignment vertical="center"/>
    </xf>
    <xf numFmtId="177" fontId="0" fillId="0" borderId="76" xfId="0" applyNumberFormat="1" applyBorder="1">
      <alignment vertical="center"/>
    </xf>
    <xf numFmtId="177" fontId="0" fillId="0" borderId="96" xfId="0" applyNumberFormat="1" applyBorder="1">
      <alignment vertical="center"/>
    </xf>
    <xf numFmtId="177" fontId="0" fillId="0" borderId="78" xfId="0" applyNumberFormat="1" applyBorder="1">
      <alignment vertical="center"/>
    </xf>
    <xf numFmtId="180" fontId="0" fillId="23" borderId="97" xfId="0" applyNumberFormat="1" applyFill="1" applyBorder="1">
      <alignment vertical="center"/>
    </xf>
    <xf numFmtId="180" fontId="0" fillId="0" borderId="97" xfId="0" applyNumberFormat="1" applyBorder="1">
      <alignment vertical="center"/>
    </xf>
    <xf numFmtId="0" fontId="0" fillId="0" borderId="34" xfId="0" applyBorder="1">
      <alignment vertical="center"/>
    </xf>
    <xf numFmtId="0" fontId="0" fillId="0" borderId="24" xfId="0" applyBorder="1">
      <alignment vertical="center"/>
    </xf>
    <xf numFmtId="0" fontId="0" fillId="0" borderId="22" xfId="0" applyBorder="1">
      <alignment vertical="center"/>
    </xf>
    <xf numFmtId="180" fontId="0" fillId="0" borderId="30" xfId="0" applyNumberFormat="1" applyBorder="1">
      <alignment vertical="center"/>
    </xf>
    <xf numFmtId="0" fontId="0" fillId="0" borderId="98" xfId="0" applyBorder="1">
      <alignment vertical="center"/>
    </xf>
    <xf numFmtId="0" fontId="0" fillId="22" borderId="99" xfId="0" applyFill="1" applyBorder="1">
      <alignment vertical="center"/>
    </xf>
    <xf numFmtId="0" fontId="0" fillId="22" borderId="68" xfId="0" applyFill="1" applyBorder="1">
      <alignment vertical="center"/>
    </xf>
    <xf numFmtId="0" fontId="7" fillId="0" borderId="2" xfId="0" applyFont="1" applyBorder="1">
      <alignment vertical="center"/>
    </xf>
    <xf numFmtId="180" fontId="0" fillId="16" borderId="100" xfId="0" applyNumberFormat="1" applyFill="1" applyBorder="1">
      <alignment vertical="center"/>
    </xf>
    <xf numFmtId="180" fontId="0" fillId="24" borderId="77" xfId="0" applyNumberFormat="1" applyFill="1" applyBorder="1">
      <alignment vertical="center"/>
    </xf>
    <xf numFmtId="180" fontId="0" fillId="24" borderId="75" xfId="0" applyNumberFormat="1" applyFill="1" applyBorder="1">
      <alignment vertical="center"/>
    </xf>
    <xf numFmtId="180" fontId="0" fillId="0" borderId="77" xfId="0" applyNumberFormat="1" applyBorder="1">
      <alignment vertical="center"/>
    </xf>
    <xf numFmtId="0" fontId="0" fillId="0" borderId="101" xfId="0" applyBorder="1">
      <alignment vertical="center"/>
    </xf>
    <xf numFmtId="6" fontId="0" fillId="0" borderId="102" xfId="1" applyFont="1" applyBorder="1">
      <alignment vertical="center"/>
    </xf>
    <xf numFmtId="176" fontId="0" fillId="15" borderId="87" xfId="0" applyNumberFormat="1" applyFill="1" applyBorder="1">
      <alignment vertical="center"/>
    </xf>
    <xf numFmtId="176" fontId="0" fillId="15" borderId="59" xfId="0" applyNumberFormat="1" applyFill="1" applyBorder="1">
      <alignment vertical="center"/>
    </xf>
    <xf numFmtId="0" fontId="0" fillId="0" borderId="103" xfId="0" applyBorder="1">
      <alignment vertical="center"/>
    </xf>
    <xf numFmtId="6" fontId="0" fillId="0" borderId="104" xfId="1" applyFont="1" applyBorder="1">
      <alignment vertical="center"/>
    </xf>
    <xf numFmtId="0" fontId="5" fillId="0" borderId="1" xfId="0" applyFont="1" applyBorder="1">
      <alignment vertical="center"/>
    </xf>
    <xf numFmtId="6" fontId="0" fillId="0" borderId="106" xfId="1" applyFont="1" applyBorder="1">
      <alignment vertical="center"/>
    </xf>
    <xf numFmtId="0" fontId="5" fillId="0" borderId="105" xfId="0" applyFont="1" applyBorder="1">
      <alignment vertical="center"/>
    </xf>
    <xf numFmtId="0" fontId="8" fillId="0" borderId="69" xfId="0" applyFont="1" applyBorder="1">
      <alignment vertical="center"/>
    </xf>
    <xf numFmtId="0" fontId="0" fillId="0" borderId="107" xfId="0" applyBorder="1">
      <alignment vertical="center"/>
    </xf>
    <xf numFmtId="0" fontId="22" fillId="0" borderId="65" xfId="0" applyFont="1" applyBorder="1">
      <alignment vertical="center"/>
    </xf>
    <xf numFmtId="0" fontId="29" fillId="0" borderId="65" xfId="0" applyFont="1" applyBorder="1">
      <alignment vertical="center"/>
    </xf>
    <xf numFmtId="0" fontId="8" fillId="0" borderId="65" xfId="0" applyFont="1" applyBorder="1">
      <alignment vertical="center"/>
    </xf>
    <xf numFmtId="180" fontId="0" fillId="0" borderId="9" xfId="0" applyNumberFormat="1" applyBorder="1">
      <alignment vertical="center"/>
    </xf>
    <xf numFmtId="177" fontId="0" fillId="0" borderId="86" xfId="0" applyNumberFormat="1" applyBorder="1">
      <alignment vertical="center"/>
    </xf>
    <xf numFmtId="0" fontId="17" fillId="2" borderId="0" xfId="0" applyFont="1" applyFill="1">
      <alignment vertical="center"/>
    </xf>
    <xf numFmtId="0" fontId="30" fillId="2" borderId="0" xfId="0" applyFont="1" applyFill="1">
      <alignment vertical="center"/>
    </xf>
    <xf numFmtId="0" fontId="0" fillId="14" borderId="67" xfId="0" applyFill="1" applyBorder="1">
      <alignment vertical="center"/>
    </xf>
    <xf numFmtId="3" fontId="0" fillId="14" borderId="67" xfId="0" applyNumberFormat="1" applyFill="1" applyBorder="1">
      <alignment vertical="center"/>
    </xf>
    <xf numFmtId="3" fontId="0" fillId="14" borderId="0" xfId="0" applyNumberFormat="1" applyFill="1">
      <alignment vertical="center"/>
    </xf>
    <xf numFmtId="0" fontId="0" fillId="14" borderId="47" xfId="0" applyFill="1" applyBorder="1">
      <alignment vertical="center"/>
    </xf>
    <xf numFmtId="0" fontId="0" fillId="14" borderId="69" xfId="0" applyFill="1" applyBorder="1">
      <alignment vertical="center"/>
    </xf>
    <xf numFmtId="3" fontId="0" fillId="14" borderId="47" xfId="0" applyNumberFormat="1" applyFill="1" applyBorder="1">
      <alignment vertical="center"/>
    </xf>
    <xf numFmtId="0" fontId="0" fillId="14" borderId="68" xfId="0" applyFill="1" applyBorder="1">
      <alignment vertical="center"/>
    </xf>
    <xf numFmtId="0" fontId="0" fillId="14" borderId="99" xfId="0" applyFill="1" applyBorder="1">
      <alignment vertical="center"/>
    </xf>
    <xf numFmtId="0" fontId="11" fillId="14" borderId="0" xfId="0" applyFont="1" applyFill="1">
      <alignment vertical="center"/>
    </xf>
    <xf numFmtId="6" fontId="0" fillId="0" borderId="24" xfId="1" applyFont="1" applyFill="1" applyBorder="1">
      <alignment vertical="center"/>
    </xf>
    <xf numFmtId="180" fontId="0" fillId="0" borderId="0" xfId="0" applyNumberFormat="1">
      <alignment vertical="center"/>
    </xf>
    <xf numFmtId="177" fontId="5" fillId="0" borderId="0" xfId="0" applyNumberFormat="1" applyFont="1">
      <alignment vertical="center"/>
    </xf>
    <xf numFmtId="6" fontId="0" fillId="0" borderId="27" xfId="1" applyFont="1" applyFill="1" applyBorder="1">
      <alignment vertical="center"/>
    </xf>
    <xf numFmtId="6" fontId="0" fillId="0" borderId="45" xfId="1" applyFont="1" applyFill="1" applyBorder="1">
      <alignment vertical="center"/>
    </xf>
    <xf numFmtId="0" fontId="0" fillId="0" borderId="1" xfId="0" quotePrefix="1" applyBorder="1">
      <alignment vertical="center"/>
    </xf>
    <xf numFmtId="0" fontId="0" fillId="0" borderId="44" xfId="0" applyBorder="1">
      <alignment vertical="center"/>
    </xf>
    <xf numFmtId="0" fontId="0" fillId="0" borderId="26" xfId="0" applyBorder="1">
      <alignment vertical="center"/>
    </xf>
    <xf numFmtId="0" fontId="0" fillId="0" borderId="45" xfId="0" applyBorder="1">
      <alignment vertical="center"/>
    </xf>
    <xf numFmtId="0" fontId="5" fillId="0" borderId="101" xfId="0" applyFont="1" applyBorder="1">
      <alignment vertical="center"/>
    </xf>
    <xf numFmtId="0" fontId="0" fillId="0" borderId="108" xfId="0" applyBorder="1">
      <alignment vertical="center"/>
    </xf>
    <xf numFmtId="6" fontId="0" fillId="0" borderId="109" xfId="1" applyFont="1" applyFill="1" applyBorder="1">
      <alignment vertical="center"/>
    </xf>
    <xf numFmtId="6" fontId="0" fillId="0" borderId="109" xfId="1" applyFont="1" applyBorder="1">
      <alignment vertical="center"/>
    </xf>
    <xf numFmtId="6" fontId="0" fillId="0" borderId="110" xfId="1" applyFont="1" applyBorder="1">
      <alignment vertical="center"/>
    </xf>
    <xf numFmtId="6" fontId="0" fillId="0" borderId="111" xfId="1" applyFont="1" applyBorder="1">
      <alignment vertical="center"/>
    </xf>
    <xf numFmtId="0" fontId="0" fillId="0" borderId="8" xfId="0" applyBorder="1">
      <alignment vertical="center"/>
    </xf>
    <xf numFmtId="0" fontId="0" fillId="0" borderId="114" xfId="0" applyBorder="1">
      <alignment vertical="center"/>
    </xf>
    <xf numFmtId="0" fontId="0" fillId="0" borderId="66" xfId="0" applyBorder="1">
      <alignment vertical="center"/>
    </xf>
    <xf numFmtId="0" fontId="0" fillId="0" borderId="4" xfId="0" applyBorder="1">
      <alignment vertical="center"/>
    </xf>
    <xf numFmtId="0" fontId="0" fillId="0" borderId="115" xfId="0" applyBorder="1">
      <alignment vertical="center"/>
    </xf>
    <xf numFmtId="0" fontId="0" fillId="0" borderId="110" xfId="0" applyBorder="1">
      <alignment vertical="center"/>
    </xf>
    <xf numFmtId="0" fontId="0" fillId="0" borderId="111" xfId="0" applyBorder="1">
      <alignment vertical="center"/>
    </xf>
    <xf numFmtId="0" fontId="0" fillId="0" borderId="113" xfId="0" applyBorder="1">
      <alignment vertical="center"/>
    </xf>
    <xf numFmtId="6" fontId="0" fillId="2" borderId="8" xfId="1" applyFont="1" applyFill="1" applyBorder="1">
      <alignment vertical="center"/>
    </xf>
    <xf numFmtId="6" fontId="0" fillId="0" borderId="112" xfId="1" applyFont="1" applyBorder="1">
      <alignment vertical="center"/>
    </xf>
    <xf numFmtId="6" fontId="0" fillId="2" borderId="112" xfId="1" applyFont="1" applyFill="1" applyBorder="1">
      <alignment vertical="center"/>
    </xf>
    <xf numFmtId="6" fontId="0" fillId="0" borderId="116" xfId="1" applyFont="1" applyBorder="1">
      <alignment vertical="center"/>
    </xf>
    <xf numFmtId="0" fontId="0" fillId="0" borderId="5" xfId="0" applyBorder="1">
      <alignment vertical="center"/>
    </xf>
    <xf numFmtId="6" fontId="0" fillId="0" borderId="117" xfId="1" applyFont="1" applyFill="1" applyBorder="1">
      <alignment vertical="center"/>
    </xf>
    <xf numFmtId="6" fontId="0" fillId="0" borderId="117" xfId="1" applyFont="1" applyBorder="1">
      <alignment vertical="center"/>
    </xf>
    <xf numFmtId="6" fontId="0" fillId="0" borderId="71" xfId="1" applyFont="1" applyBorder="1">
      <alignment vertical="center"/>
    </xf>
    <xf numFmtId="6" fontId="0" fillId="0" borderId="118" xfId="1" applyFont="1" applyBorder="1">
      <alignment vertical="center"/>
    </xf>
    <xf numFmtId="6" fontId="0" fillId="0" borderId="48" xfId="1" applyFont="1" applyBorder="1">
      <alignment vertical="center"/>
    </xf>
    <xf numFmtId="6" fontId="0" fillId="0" borderId="119" xfId="1" applyFont="1" applyBorder="1">
      <alignment vertical="center"/>
    </xf>
    <xf numFmtId="5" fontId="0" fillId="0" borderId="110" xfId="0" applyNumberFormat="1" applyBorder="1">
      <alignment vertical="center"/>
    </xf>
    <xf numFmtId="5" fontId="0" fillId="0" borderId="113" xfId="0" applyNumberFormat="1" applyBorder="1">
      <alignment vertical="center"/>
    </xf>
    <xf numFmtId="6" fontId="0" fillId="23" borderId="9" xfId="1" applyFont="1" applyFill="1" applyBorder="1">
      <alignment vertical="center"/>
    </xf>
    <xf numFmtId="6" fontId="0" fillId="15" borderId="29" xfId="1" applyFont="1" applyFill="1" applyBorder="1">
      <alignment vertical="center"/>
    </xf>
    <xf numFmtId="6" fontId="0" fillId="23" borderId="24" xfId="1" applyFont="1" applyFill="1" applyBorder="1">
      <alignment vertical="center"/>
    </xf>
    <xf numFmtId="6" fontId="0" fillId="0" borderId="30" xfId="1" applyFont="1" applyFill="1" applyBorder="1">
      <alignment vertical="center"/>
    </xf>
    <xf numFmtId="0" fontId="0" fillId="0" borderId="120" xfId="0" applyBorder="1">
      <alignment vertical="center"/>
    </xf>
    <xf numFmtId="6" fontId="0" fillId="0" borderId="121" xfId="1" applyFont="1" applyFill="1" applyBorder="1">
      <alignment vertical="center"/>
    </xf>
    <xf numFmtId="6" fontId="0" fillId="0" borderId="122" xfId="1" applyFont="1" applyBorder="1">
      <alignment vertical="center"/>
    </xf>
    <xf numFmtId="6" fontId="0" fillId="0" borderId="123" xfId="1" applyFont="1" applyBorder="1">
      <alignment vertical="center"/>
    </xf>
    <xf numFmtId="6" fontId="0" fillId="0" borderId="124" xfId="1" applyFont="1" applyBorder="1">
      <alignment vertical="center"/>
    </xf>
    <xf numFmtId="6" fontId="0" fillId="0" borderId="121" xfId="1" applyFont="1" applyBorder="1">
      <alignment vertical="center"/>
    </xf>
    <xf numFmtId="6" fontId="0" fillId="23" borderId="22" xfId="1" applyFont="1" applyFill="1" applyBorder="1">
      <alignment vertical="center"/>
    </xf>
    <xf numFmtId="176" fontId="27" fillId="0" borderId="66" xfId="0" applyNumberFormat="1" applyFont="1" applyBorder="1">
      <alignment vertical="center"/>
    </xf>
    <xf numFmtId="176" fontId="27" fillId="0" borderId="114" xfId="0" applyNumberFormat="1" applyFont="1" applyBorder="1">
      <alignment vertical="center"/>
    </xf>
    <xf numFmtId="6" fontId="0" fillId="0" borderId="114" xfId="1" applyFont="1" applyBorder="1">
      <alignment vertical="center"/>
    </xf>
    <xf numFmtId="6" fontId="0" fillId="0" borderId="125" xfId="1" applyFont="1" applyBorder="1">
      <alignment vertical="center"/>
    </xf>
    <xf numFmtId="0" fontId="0" fillId="0" borderId="117" xfId="0" applyBorder="1">
      <alignment vertical="center"/>
    </xf>
    <xf numFmtId="0" fontId="0" fillId="0" borderId="126" xfId="0" applyBorder="1">
      <alignment vertical="center"/>
    </xf>
    <xf numFmtId="6" fontId="0" fillId="0" borderId="70" xfId="1" applyFont="1" applyBorder="1">
      <alignment vertical="center"/>
    </xf>
    <xf numFmtId="6" fontId="0" fillId="0" borderId="126" xfId="1" applyFont="1" applyFill="1" applyBorder="1">
      <alignment vertical="center"/>
    </xf>
    <xf numFmtId="0" fontId="0" fillId="0" borderId="127" xfId="0" applyBorder="1">
      <alignment vertical="center"/>
    </xf>
    <xf numFmtId="6" fontId="0" fillId="0" borderId="128" xfId="1" applyFont="1" applyBorder="1">
      <alignment vertical="center"/>
    </xf>
    <xf numFmtId="6" fontId="0" fillId="0" borderId="77" xfId="1" applyFont="1" applyFill="1" applyBorder="1">
      <alignment vertical="center"/>
    </xf>
    <xf numFmtId="6" fontId="0" fillId="0" borderId="129" xfId="1" applyFont="1" applyBorder="1">
      <alignment vertical="center"/>
    </xf>
    <xf numFmtId="0" fontId="0" fillId="0" borderId="130" xfId="0" applyBorder="1">
      <alignment vertical="center"/>
    </xf>
    <xf numFmtId="0" fontId="0" fillId="0" borderId="131" xfId="0" applyBorder="1">
      <alignment vertical="center"/>
    </xf>
    <xf numFmtId="0" fontId="0" fillId="0" borderId="129" xfId="0" applyBorder="1">
      <alignment vertical="center"/>
    </xf>
    <xf numFmtId="6" fontId="0" fillId="5" borderId="2" xfId="1" applyFont="1" applyFill="1" applyBorder="1">
      <alignment vertical="center"/>
    </xf>
    <xf numFmtId="6" fontId="0" fillId="5" borderId="58" xfId="1" applyFont="1" applyFill="1" applyBorder="1">
      <alignment vertical="center"/>
    </xf>
    <xf numFmtId="6" fontId="0" fillId="5" borderId="27" xfId="1" applyFont="1" applyFill="1" applyBorder="1">
      <alignment vertical="center"/>
    </xf>
    <xf numFmtId="6" fontId="0" fillId="5" borderId="29" xfId="1" applyFont="1" applyFill="1" applyBorder="1">
      <alignment vertical="center"/>
    </xf>
    <xf numFmtId="6" fontId="0" fillId="25" borderId="34" xfId="1" applyFont="1" applyFill="1" applyBorder="1">
      <alignment vertical="center"/>
    </xf>
    <xf numFmtId="6" fontId="0" fillId="25" borderId="23" xfId="1" applyFont="1" applyFill="1" applyBorder="1">
      <alignment vertical="center"/>
    </xf>
    <xf numFmtId="6" fontId="0" fillId="25" borderId="9" xfId="1" applyFont="1" applyFill="1" applyBorder="1">
      <alignment vertical="center"/>
    </xf>
    <xf numFmtId="0" fontId="0" fillId="19" borderId="72" xfId="0" applyFill="1" applyBorder="1">
      <alignment vertical="center"/>
    </xf>
    <xf numFmtId="0" fontId="0" fillId="19" borderId="2" xfId="0" applyFill="1" applyBorder="1">
      <alignment vertical="center"/>
    </xf>
    <xf numFmtId="0" fontId="0" fillId="19" borderId="4" xfId="0" applyFill="1" applyBorder="1">
      <alignment vertical="center"/>
    </xf>
    <xf numFmtId="0" fontId="0" fillId="19" borderId="128" xfId="0" applyFill="1" applyBorder="1">
      <alignment vertical="center"/>
    </xf>
    <xf numFmtId="0" fontId="0" fillId="19" borderId="65" xfId="0" applyFill="1" applyBorder="1">
      <alignment vertical="center"/>
    </xf>
    <xf numFmtId="0" fontId="0" fillId="19" borderId="66" xfId="0" applyFill="1" applyBorder="1">
      <alignment vertical="center"/>
    </xf>
    <xf numFmtId="6" fontId="0" fillId="5" borderId="72" xfId="1" applyFont="1" applyFill="1" applyBorder="1">
      <alignment vertical="center"/>
    </xf>
    <xf numFmtId="6" fontId="0" fillId="5" borderId="43" xfId="1" applyFont="1" applyFill="1" applyBorder="1">
      <alignment vertical="center"/>
    </xf>
    <xf numFmtId="6" fontId="0" fillId="0" borderId="113" xfId="0" applyNumberFormat="1" applyBorder="1">
      <alignment vertical="center"/>
    </xf>
    <xf numFmtId="6" fontId="0" fillId="0" borderId="110" xfId="0" applyNumberFormat="1" applyBorder="1">
      <alignment vertical="center"/>
    </xf>
    <xf numFmtId="0" fontId="0" fillId="0" borderId="132" xfId="0" applyBorder="1">
      <alignment vertical="center"/>
    </xf>
    <xf numFmtId="6" fontId="0" fillId="25" borderId="112" xfId="1" applyFont="1" applyFill="1" applyBorder="1">
      <alignment vertical="center"/>
    </xf>
    <xf numFmtId="6" fontId="0" fillId="0" borderId="112" xfId="1" applyFont="1" applyFill="1" applyBorder="1">
      <alignment vertical="center"/>
    </xf>
    <xf numFmtId="6" fontId="0" fillId="0" borderId="134" xfId="1" applyFont="1" applyBorder="1">
      <alignment vertical="center"/>
    </xf>
    <xf numFmtId="6" fontId="0" fillId="0" borderId="135" xfId="1" applyFont="1" applyBorder="1">
      <alignment vertical="center"/>
    </xf>
    <xf numFmtId="6" fontId="0" fillId="0" borderId="8" xfId="1" applyFont="1" applyFill="1" applyBorder="1">
      <alignment vertical="center"/>
    </xf>
    <xf numFmtId="6" fontId="0" fillId="0" borderId="115" xfId="1" applyFont="1" applyBorder="1">
      <alignment vertical="center"/>
    </xf>
    <xf numFmtId="6" fontId="0" fillId="0" borderId="133" xfId="1" applyFont="1" applyBorder="1">
      <alignment vertical="center"/>
    </xf>
    <xf numFmtId="0" fontId="0" fillId="13" borderId="67" xfId="0" applyFill="1" applyBorder="1">
      <alignment vertical="center"/>
    </xf>
    <xf numFmtId="0" fontId="0" fillId="13" borderId="69" xfId="0" applyFill="1" applyBorder="1">
      <alignment vertical="center"/>
    </xf>
    <xf numFmtId="0" fontId="0" fillId="13" borderId="117" xfId="0" applyFill="1" applyBorder="1">
      <alignment vertical="center"/>
    </xf>
    <xf numFmtId="0" fontId="0" fillId="26" borderId="67" xfId="0" applyFill="1" applyBorder="1">
      <alignment vertical="center"/>
    </xf>
    <xf numFmtId="6" fontId="0" fillId="26" borderId="22" xfId="1" applyFont="1" applyFill="1" applyBorder="1">
      <alignment vertical="center"/>
    </xf>
    <xf numFmtId="0" fontId="0" fillId="26" borderId="9" xfId="0" applyFill="1" applyBorder="1">
      <alignment vertical="center"/>
    </xf>
    <xf numFmtId="6" fontId="0" fillId="13" borderId="9" xfId="1" applyFont="1" applyFill="1" applyBorder="1">
      <alignment vertical="center"/>
    </xf>
    <xf numFmtId="6" fontId="0" fillId="26" borderId="2" xfId="1" applyFont="1" applyFill="1" applyBorder="1">
      <alignment vertical="center"/>
    </xf>
    <xf numFmtId="0" fontId="0" fillId="26" borderId="77" xfId="0" applyFill="1" applyBorder="1">
      <alignment vertical="center"/>
    </xf>
    <xf numFmtId="0" fontId="0" fillId="13" borderId="77" xfId="0" applyFill="1" applyBorder="1">
      <alignment vertical="center"/>
    </xf>
    <xf numFmtId="0" fontId="0" fillId="19" borderId="67" xfId="0" applyFill="1" applyBorder="1">
      <alignment vertical="center"/>
    </xf>
    <xf numFmtId="0" fontId="0" fillId="19" borderId="69" xfId="0" applyFill="1" applyBorder="1">
      <alignment vertical="center"/>
    </xf>
    <xf numFmtId="6" fontId="0" fillId="19" borderId="20" xfId="1" applyFont="1" applyFill="1" applyBorder="1">
      <alignment vertical="center"/>
    </xf>
    <xf numFmtId="6" fontId="0" fillId="19" borderId="14" xfId="1" applyFont="1" applyFill="1" applyBorder="1">
      <alignment vertical="center"/>
    </xf>
    <xf numFmtId="0" fontId="0" fillId="23" borderId="67" xfId="0" applyFill="1" applyBorder="1">
      <alignment vertical="center"/>
    </xf>
    <xf numFmtId="6" fontId="0" fillId="23" borderId="23" xfId="1" applyFont="1" applyFill="1" applyBorder="1">
      <alignment vertical="center"/>
    </xf>
    <xf numFmtId="6" fontId="0" fillId="0" borderId="133" xfId="1" applyFont="1" applyFill="1" applyBorder="1">
      <alignment vertical="center"/>
    </xf>
    <xf numFmtId="0" fontId="0" fillId="23" borderId="65" xfId="0" applyFill="1" applyBorder="1">
      <alignment vertical="center"/>
    </xf>
    <xf numFmtId="6" fontId="0" fillId="19" borderId="24"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7" borderId="2" xfId="1" applyFont="1" applyFill="1" applyBorder="1">
      <alignment vertical="center"/>
    </xf>
    <xf numFmtId="6" fontId="0" fillId="27" borderId="24" xfId="1" applyFont="1" applyFill="1" applyBorder="1">
      <alignment vertical="center"/>
    </xf>
    <xf numFmtId="6" fontId="0" fillId="27" borderId="29" xfId="1" applyFont="1" applyFill="1" applyBorder="1">
      <alignment vertical="center"/>
    </xf>
    <xf numFmtId="0" fontId="0" fillId="27" borderId="67" xfId="0" applyFill="1" applyBorder="1">
      <alignment vertical="center"/>
    </xf>
    <xf numFmtId="6" fontId="0" fillId="5" borderId="0" xfId="0" applyNumberFormat="1" applyFill="1">
      <alignment vertical="center"/>
    </xf>
    <xf numFmtId="0" fontId="0" fillId="13" borderId="98" xfId="0" applyFill="1" applyBorder="1">
      <alignment vertical="center"/>
    </xf>
    <xf numFmtId="180" fontId="0" fillId="13" borderId="9" xfId="0" applyNumberFormat="1" applyFill="1" applyBorder="1">
      <alignment vertical="center"/>
    </xf>
    <xf numFmtId="6" fontId="0" fillId="13" borderId="2" xfId="1" applyFont="1" applyFill="1" applyBorder="1">
      <alignment vertical="center"/>
    </xf>
    <xf numFmtId="177" fontId="0" fillId="13" borderId="77" xfId="0" applyNumberFormat="1" applyFill="1" applyBorder="1">
      <alignment vertical="center"/>
    </xf>
    <xf numFmtId="177" fontId="0" fillId="13" borderId="96" xfId="0" applyNumberFormat="1" applyFill="1" applyBorder="1">
      <alignment vertical="center"/>
    </xf>
    <xf numFmtId="0" fontId="0" fillId="0" borderId="137" xfId="0" applyBorder="1">
      <alignment vertical="center"/>
    </xf>
    <xf numFmtId="0" fontId="0" fillId="0" borderId="99" xfId="0" applyBorder="1">
      <alignment vertical="center"/>
    </xf>
    <xf numFmtId="0" fontId="0" fillId="0" borderId="41" xfId="0" applyBorder="1">
      <alignment vertical="center"/>
    </xf>
    <xf numFmtId="176" fontId="0" fillId="0" borderId="136" xfId="0" applyNumberFormat="1" applyBorder="1">
      <alignment vertical="center"/>
    </xf>
    <xf numFmtId="176" fontId="0" fillId="0" borderId="2" xfId="0" applyNumberFormat="1" applyBorder="1">
      <alignment vertical="center"/>
    </xf>
    <xf numFmtId="176" fontId="0" fillId="0" borderId="56" xfId="0" applyNumberFormat="1" applyBorder="1">
      <alignment vertical="center"/>
    </xf>
    <xf numFmtId="179" fontId="0" fillId="0" borderId="0" xfId="0" applyNumberFormat="1">
      <alignment vertical="center"/>
    </xf>
    <xf numFmtId="177" fontId="0" fillId="0" borderId="3" xfId="0" applyNumberFormat="1" applyBorder="1">
      <alignment vertical="center"/>
    </xf>
    <xf numFmtId="49" fontId="0" fillId="0" borderId="94" xfId="0" applyNumberFormat="1" applyBorder="1" applyAlignment="1">
      <alignment horizontal="center" vertical="center"/>
    </xf>
    <xf numFmtId="49" fontId="0" fillId="0" borderId="95"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4">
    <dxf>
      <fill>
        <patternFill>
          <bgColor rgb="FFFFFF00"/>
        </patternFill>
      </fill>
    </dxf>
    <dxf>
      <fill>
        <patternFill>
          <bgColor theme="8" tint="0.59996337778862885"/>
        </patternFill>
      </fill>
    </dxf>
    <dxf>
      <fill>
        <patternFill>
          <bgColor rgb="FFFFFF00"/>
        </patternFill>
      </fill>
    </dxf>
    <dxf>
      <fill>
        <patternFill>
          <bgColor theme="8" tint="0.59996337778862885"/>
        </patternFill>
      </fill>
    </dxf>
  </dxfs>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14432</xdr:colOff>
      <xdr:row>103</xdr:row>
      <xdr:rowOff>230909</xdr:rowOff>
    </xdr:from>
    <xdr:to>
      <xdr:col>17</xdr:col>
      <xdr:colOff>28864</xdr:colOff>
      <xdr:row>117</xdr:row>
      <xdr:rowOff>230909</xdr:rowOff>
    </xdr:to>
    <xdr:cxnSp macro="">
      <xdr:nvCxnSpPr>
        <xdr:cNvPr id="3" name="直線矢印コネクタ 2">
          <a:extLst>
            <a:ext uri="{FF2B5EF4-FFF2-40B4-BE49-F238E27FC236}">
              <a16:creationId xmlns:a16="http://schemas.microsoft.com/office/drawing/2014/main" id="{23EED474-8698-3921-6302-AA148B31C839}"/>
            </a:ext>
          </a:extLst>
        </xdr:cNvPr>
        <xdr:cNvCxnSpPr/>
      </xdr:nvCxnSpPr>
      <xdr:spPr>
        <a:xfrm flipH="1">
          <a:off x="11199091" y="25501023"/>
          <a:ext cx="4906818" cy="343477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43296</xdr:colOff>
      <xdr:row>431</xdr:row>
      <xdr:rowOff>230909</xdr:rowOff>
    </xdr:from>
    <xdr:to>
      <xdr:col>16</xdr:col>
      <xdr:colOff>1313296</xdr:colOff>
      <xdr:row>445</xdr:row>
      <xdr:rowOff>216477</xdr:rowOff>
    </xdr:to>
    <xdr:cxnSp macro="">
      <xdr:nvCxnSpPr>
        <xdr:cNvPr id="6" name="直線矢印コネクタ 5">
          <a:extLst>
            <a:ext uri="{FF2B5EF4-FFF2-40B4-BE49-F238E27FC236}">
              <a16:creationId xmlns:a16="http://schemas.microsoft.com/office/drawing/2014/main" id="{71847E58-C5CB-E34C-2BE7-66C0A0560253}"/>
            </a:ext>
          </a:extLst>
        </xdr:cNvPr>
        <xdr:cNvCxnSpPr/>
      </xdr:nvCxnSpPr>
      <xdr:spPr>
        <a:xfrm flipH="1">
          <a:off x="11227955" y="105972841"/>
          <a:ext cx="4834659" cy="34203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461818</xdr:colOff>
      <xdr:row>420</xdr:row>
      <xdr:rowOff>202045</xdr:rowOff>
    </xdr:from>
    <xdr:to>
      <xdr:col>11</xdr:col>
      <xdr:colOff>533978</xdr:colOff>
      <xdr:row>425</xdr:row>
      <xdr:rowOff>230909</xdr:rowOff>
    </xdr:to>
    <xdr:cxnSp macro="">
      <xdr:nvCxnSpPr>
        <xdr:cNvPr id="8" name="直線矢印コネクタ 7">
          <a:extLst>
            <a:ext uri="{FF2B5EF4-FFF2-40B4-BE49-F238E27FC236}">
              <a16:creationId xmlns:a16="http://schemas.microsoft.com/office/drawing/2014/main" id="{73D59990-7B41-8BA0-775A-7C2A8F19FAD5}"/>
            </a:ext>
          </a:extLst>
        </xdr:cNvPr>
        <xdr:cNvCxnSpPr/>
      </xdr:nvCxnSpPr>
      <xdr:spPr>
        <a:xfrm flipV="1">
          <a:off x="9813636" y="103245227"/>
          <a:ext cx="938069" cy="12555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476250</xdr:colOff>
      <xdr:row>413</xdr:row>
      <xdr:rowOff>14432</xdr:rowOff>
    </xdr:from>
    <xdr:to>
      <xdr:col>11</xdr:col>
      <xdr:colOff>519546</xdr:colOff>
      <xdr:row>419</xdr:row>
      <xdr:rowOff>0</xdr:rowOff>
    </xdr:to>
    <xdr:cxnSp macro="">
      <xdr:nvCxnSpPr>
        <xdr:cNvPr id="10" name="直線矢印コネクタ 9">
          <a:extLst>
            <a:ext uri="{FF2B5EF4-FFF2-40B4-BE49-F238E27FC236}">
              <a16:creationId xmlns:a16="http://schemas.microsoft.com/office/drawing/2014/main" id="{14ED6973-8690-7BB4-4B2E-D17FDAD891B5}"/>
            </a:ext>
          </a:extLst>
        </xdr:cNvPr>
        <xdr:cNvCxnSpPr/>
      </xdr:nvCxnSpPr>
      <xdr:spPr>
        <a:xfrm flipH="1" flipV="1">
          <a:off x="9828068" y="101340227"/>
          <a:ext cx="909205" cy="14576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432955</xdr:colOff>
      <xdr:row>445</xdr:row>
      <xdr:rowOff>14431</xdr:rowOff>
    </xdr:from>
    <xdr:to>
      <xdr:col>11</xdr:col>
      <xdr:colOff>505114</xdr:colOff>
      <xdr:row>450</xdr:row>
      <xdr:rowOff>14432</xdr:rowOff>
    </xdr:to>
    <xdr:cxnSp macro="">
      <xdr:nvCxnSpPr>
        <xdr:cNvPr id="12" name="直線矢印コネクタ 11">
          <a:extLst>
            <a:ext uri="{FF2B5EF4-FFF2-40B4-BE49-F238E27FC236}">
              <a16:creationId xmlns:a16="http://schemas.microsoft.com/office/drawing/2014/main" id="{D3337770-3021-816F-1F2E-13BD34C2C186}"/>
            </a:ext>
          </a:extLst>
        </xdr:cNvPr>
        <xdr:cNvCxnSpPr/>
      </xdr:nvCxnSpPr>
      <xdr:spPr>
        <a:xfrm flipH="1" flipV="1">
          <a:off x="9784773" y="109191136"/>
          <a:ext cx="938068" cy="12267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490682</xdr:colOff>
      <xdr:row>90</xdr:row>
      <xdr:rowOff>57727</xdr:rowOff>
    </xdr:from>
    <xdr:to>
      <xdr:col>11</xdr:col>
      <xdr:colOff>505114</xdr:colOff>
      <xdr:row>100</xdr:row>
      <xdr:rowOff>0</xdr:rowOff>
    </xdr:to>
    <xdr:cxnSp macro="">
      <xdr:nvCxnSpPr>
        <xdr:cNvPr id="16" name="直線矢印コネクタ 15">
          <a:extLst>
            <a:ext uri="{FF2B5EF4-FFF2-40B4-BE49-F238E27FC236}">
              <a16:creationId xmlns:a16="http://schemas.microsoft.com/office/drawing/2014/main" id="{6DD5D6B1-9692-FD42-B56C-BD9654CCA1A5}"/>
            </a:ext>
          </a:extLst>
        </xdr:cNvPr>
        <xdr:cNvCxnSpPr/>
      </xdr:nvCxnSpPr>
      <xdr:spPr>
        <a:xfrm flipH="1" flipV="1">
          <a:off x="9842500" y="22138409"/>
          <a:ext cx="880341" cy="23956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418523</xdr:colOff>
      <xdr:row>114</xdr:row>
      <xdr:rowOff>0</xdr:rowOff>
    </xdr:from>
    <xdr:to>
      <xdr:col>11</xdr:col>
      <xdr:colOff>519546</xdr:colOff>
      <xdr:row>124</xdr:row>
      <xdr:rowOff>0</xdr:rowOff>
    </xdr:to>
    <xdr:cxnSp macro="">
      <xdr:nvCxnSpPr>
        <xdr:cNvPr id="19" name="直線矢印コネクタ 18">
          <a:extLst>
            <a:ext uri="{FF2B5EF4-FFF2-40B4-BE49-F238E27FC236}">
              <a16:creationId xmlns:a16="http://schemas.microsoft.com/office/drawing/2014/main" id="{49F46544-4A0F-5B4E-0EA5-FC032BB87E5A}"/>
            </a:ext>
          </a:extLst>
        </xdr:cNvPr>
        <xdr:cNvCxnSpPr/>
      </xdr:nvCxnSpPr>
      <xdr:spPr>
        <a:xfrm flipV="1">
          <a:off x="9770341" y="27968864"/>
          <a:ext cx="966932" cy="24534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72</xdr:row>
      <xdr:rowOff>198282</xdr:rowOff>
    </xdr:from>
    <xdr:to>
      <xdr:col>1</xdr:col>
      <xdr:colOff>1207394</xdr:colOff>
      <xdr:row>75</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72</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61</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73</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73</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sheetPr codeName="Sheet1"/>
  <dimension ref="A1:X273"/>
  <sheetViews>
    <sheetView tabSelected="1" zoomScale="76" zoomScaleNormal="76" workbookViewId="0">
      <selection activeCell="A2" sqref="A2"/>
    </sheetView>
  </sheetViews>
  <sheetFormatPr defaultRowHeight="18.75" x14ac:dyDescent="0.4"/>
  <cols>
    <col min="1" max="1" width="19.125" customWidth="1"/>
    <col min="2" max="2" width="18.75" customWidth="1"/>
    <col min="3" max="3" width="17.5" customWidth="1"/>
    <col min="4" max="4" width="14.25" customWidth="1"/>
    <col min="5" max="5" width="12.5" customWidth="1"/>
    <col min="6" max="6" width="17.625" customWidth="1"/>
    <col min="7" max="7" width="13.375" customWidth="1"/>
    <col min="8" max="8" width="12.875" customWidth="1"/>
    <col min="9" max="9" width="13.375" customWidth="1"/>
    <col min="10" max="10" width="16.125" customWidth="1"/>
    <col min="11" max="11" width="12.75" customWidth="1"/>
    <col min="12" max="12" width="11.875" customWidth="1"/>
    <col min="13" max="13" width="12.5" customWidth="1"/>
    <col min="14" max="14" width="13.5" customWidth="1"/>
    <col min="15" max="15" width="11.375" customWidth="1"/>
    <col min="16" max="16" width="16.375" customWidth="1"/>
    <col min="17" max="17" width="14.5" customWidth="1"/>
    <col min="18" max="18" width="9.75" customWidth="1"/>
    <col min="19" max="19" width="12.375" customWidth="1"/>
    <col min="20" max="20" width="14.875" customWidth="1"/>
    <col min="21" max="21" width="15.375" customWidth="1"/>
    <col min="22" max="22" width="14.75" customWidth="1"/>
    <col min="23" max="23" width="14" customWidth="1"/>
  </cols>
  <sheetData>
    <row r="1" spans="1:24" ht="35.25" customHeight="1" x14ac:dyDescent="0.4">
      <c r="A1" s="515" t="s">
        <v>85</v>
      </c>
      <c r="B1" s="516"/>
      <c r="C1" s="516"/>
      <c r="D1" s="516"/>
      <c r="E1" s="516"/>
      <c r="F1" s="516"/>
      <c r="G1" s="516"/>
      <c r="H1" s="516"/>
      <c r="I1" s="516"/>
      <c r="J1" s="516"/>
    </row>
    <row r="2" spans="1:24" ht="28.5" customHeight="1" thickBot="1" x14ac:dyDescent="0.45">
      <c r="B2" t="s">
        <v>504</v>
      </c>
      <c r="D2" s="269"/>
      <c r="E2" s="266"/>
      <c r="F2" s="269"/>
      <c r="G2" s="268" t="s">
        <v>503</v>
      </c>
      <c r="M2" s="326"/>
    </row>
    <row r="3" spans="1:24" x14ac:dyDescent="0.4">
      <c r="A3" s="517" t="s">
        <v>0</v>
      </c>
      <c r="B3" s="513" t="s">
        <v>2</v>
      </c>
      <c r="C3" s="514"/>
      <c r="D3" s="513" t="s">
        <v>5</v>
      </c>
      <c r="E3" s="519"/>
      <c r="F3" s="520" t="s">
        <v>0</v>
      </c>
      <c r="G3" s="513" t="s">
        <v>6</v>
      </c>
      <c r="H3" s="514"/>
      <c r="I3" s="513" t="s">
        <v>7</v>
      </c>
      <c r="J3" s="514"/>
      <c r="K3" s="513" t="s">
        <v>763</v>
      </c>
      <c r="L3" s="514"/>
      <c r="M3" s="3" t="s">
        <v>230</v>
      </c>
      <c r="N3" t="s">
        <v>802</v>
      </c>
      <c r="Q3" t="s">
        <v>801</v>
      </c>
    </row>
    <row r="4" spans="1:24" x14ac:dyDescent="0.4">
      <c r="A4" s="518"/>
      <c r="B4" s="5" t="s">
        <v>3</v>
      </c>
      <c r="C4" s="1" t="s">
        <v>4</v>
      </c>
      <c r="D4" s="6" t="s">
        <v>3</v>
      </c>
      <c r="E4" s="44" t="s">
        <v>4</v>
      </c>
      <c r="F4" s="521"/>
      <c r="G4" s="15" t="s">
        <v>3</v>
      </c>
      <c r="H4" s="14" t="s">
        <v>4</v>
      </c>
      <c r="I4" s="15" t="s">
        <v>3</v>
      </c>
      <c r="J4" s="14" t="s">
        <v>4</v>
      </c>
      <c r="K4" s="6" t="s">
        <v>352</v>
      </c>
      <c r="L4" s="312" t="s">
        <v>784</v>
      </c>
      <c r="M4" s="328" t="s">
        <v>798</v>
      </c>
      <c r="N4" s="334" t="s">
        <v>781</v>
      </c>
      <c r="Q4" s="153" t="s">
        <v>783</v>
      </c>
      <c r="R4" s="153"/>
      <c r="S4" s="153"/>
    </row>
    <row r="5" spans="1:24" x14ac:dyDescent="0.4">
      <c r="A5" s="3" t="s">
        <v>65</v>
      </c>
      <c r="B5" s="135"/>
      <c r="C5" s="16"/>
      <c r="D5" s="31"/>
      <c r="E5" s="43"/>
      <c r="F5" s="46"/>
      <c r="G5" s="33"/>
      <c r="H5" s="32"/>
      <c r="I5" s="139"/>
      <c r="J5" s="34"/>
      <c r="K5" s="313"/>
      <c r="L5" s="316"/>
      <c r="M5" s="327"/>
      <c r="N5" t="s">
        <v>780</v>
      </c>
      <c r="Q5" s="153" t="s">
        <v>782</v>
      </c>
      <c r="R5" s="153"/>
      <c r="S5" s="153"/>
    </row>
    <row r="6" spans="1:24" x14ac:dyDescent="0.4">
      <c r="A6" s="7" t="s">
        <v>32</v>
      </c>
      <c r="B6" s="136"/>
      <c r="C6" s="17"/>
      <c r="D6" s="26"/>
      <c r="E6" s="41"/>
      <c r="F6" s="47"/>
      <c r="G6" s="26"/>
      <c r="H6" s="17"/>
      <c r="I6" s="97"/>
      <c r="J6" s="17"/>
      <c r="K6" s="286"/>
      <c r="L6" s="316"/>
      <c r="M6" s="3"/>
    </row>
    <row r="7" spans="1:24" x14ac:dyDescent="0.4">
      <c r="A7" s="7" t="s">
        <v>325</v>
      </c>
      <c r="B7" s="137"/>
      <c r="C7" s="17"/>
      <c r="D7" s="25"/>
      <c r="E7" s="41"/>
      <c r="F7" s="48"/>
      <c r="G7" s="26"/>
      <c r="H7" s="17"/>
      <c r="I7" s="137"/>
      <c r="J7" s="35"/>
      <c r="K7" s="286"/>
      <c r="L7" s="316"/>
      <c r="M7" s="3"/>
    </row>
    <row r="8" spans="1:24" x14ac:dyDescent="0.4">
      <c r="A8" s="3" t="s">
        <v>520</v>
      </c>
      <c r="B8" s="97"/>
      <c r="C8" s="17"/>
      <c r="D8" s="25"/>
      <c r="E8" s="41"/>
      <c r="F8" s="48"/>
      <c r="G8" s="26"/>
      <c r="H8" s="17"/>
      <c r="I8" s="138"/>
      <c r="J8" s="35"/>
      <c r="K8" s="286"/>
      <c r="L8" s="316"/>
      <c r="M8" s="3"/>
    </row>
    <row r="9" spans="1:24" x14ac:dyDescent="0.4">
      <c r="A9" s="3" t="s">
        <v>521</v>
      </c>
      <c r="B9" s="97"/>
      <c r="C9" s="17"/>
      <c r="D9" s="25"/>
      <c r="E9" s="41"/>
      <c r="F9" s="48"/>
      <c r="G9" s="26"/>
      <c r="H9" s="17"/>
      <c r="I9" s="138"/>
      <c r="J9" s="35"/>
      <c r="K9" s="286"/>
      <c r="L9" s="316"/>
      <c r="M9" s="3"/>
    </row>
    <row r="10" spans="1:24" x14ac:dyDescent="0.4">
      <c r="A10" s="3" t="s">
        <v>519</v>
      </c>
      <c r="B10" s="97"/>
      <c r="C10" s="17"/>
      <c r="D10" s="25"/>
      <c r="E10" s="41"/>
      <c r="F10" s="48"/>
      <c r="G10" s="26"/>
      <c r="H10" s="17"/>
      <c r="I10" s="138"/>
      <c r="J10" s="35"/>
      <c r="K10" s="286"/>
      <c r="L10" s="316"/>
      <c r="M10" s="3"/>
      <c r="Q10" t="s">
        <v>651</v>
      </c>
    </row>
    <row r="11" spans="1:24" x14ac:dyDescent="0.4">
      <c r="A11" s="3" t="s">
        <v>514</v>
      </c>
      <c r="B11" s="97"/>
      <c r="C11" s="17"/>
      <c r="D11" s="25"/>
      <c r="E11" s="41"/>
      <c r="F11" s="48"/>
      <c r="G11" s="26"/>
      <c r="H11" s="17"/>
      <c r="I11" s="138">
        <f>B11</f>
        <v>0</v>
      </c>
      <c r="J11" s="35">
        <f>C11</f>
        <v>0</v>
      </c>
      <c r="K11" s="286"/>
      <c r="L11" s="316"/>
      <c r="M11" s="3"/>
      <c r="Q11" t="s">
        <v>638</v>
      </c>
      <c r="X11" t="s">
        <v>646</v>
      </c>
    </row>
    <row r="12" spans="1:24" x14ac:dyDescent="0.4">
      <c r="A12" s="3" t="s">
        <v>99</v>
      </c>
      <c r="B12" s="97"/>
      <c r="C12" s="17"/>
      <c r="D12" s="25"/>
      <c r="E12" s="41"/>
      <c r="F12" s="48"/>
      <c r="G12" s="26"/>
      <c r="H12" s="17"/>
      <c r="I12" s="138">
        <f>B12</f>
        <v>0</v>
      </c>
      <c r="J12" s="35">
        <f t="shared" ref="J12:J44" si="0">C12</f>
        <v>0</v>
      </c>
      <c r="K12" s="286"/>
      <c r="L12" s="316"/>
      <c r="M12" s="3"/>
      <c r="Q12" t="s">
        <v>645</v>
      </c>
      <c r="X12" t="s">
        <v>644</v>
      </c>
    </row>
    <row r="13" spans="1:24" x14ac:dyDescent="0.4">
      <c r="A13" s="3" t="s">
        <v>9</v>
      </c>
      <c r="B13" s="97"/>
      <c r="C13" s="17"/>
      <c r="D13" s="25"/>
      <c r="E13" s="41"/>
      <c r="F13" s="48"/>
      <c r="G13" s="26"/>
      <c r="H13" s="17"/>
      <c r="I13" s="138">
        <f t="shared" ref="I13:I22" si="1">B13</f>
        <v>0</v>
      </c>
      <c r="J13" s="35">
        <f t="shared" si="0"/>
        <v>0</v>
      </c>
      <c r="K13" s="286"/>
      <c r="L13" s="316"/>
      <c r="M13" s="3"/>
      <c r="Q13" t="s">
        <v>642</v>
      </c>
    </row>
    <row r="14" spans="1:24" x14ac:dyDescent="0.4">
      <c r="A14" s="3" t="s">
        <v>9</v>
      </c>
      <c r="B14" s="97"/>
      <c r="C14" s="17"/>
      <c r="D14" s="25"/>
      <c r="E14" s="41"/>
      <c r="F14" s="48"/>
      <c r="G14" s="26"/>
      <c r="H14" s="17"/>
      <c r="I14" s="138">
        <f t="shared" si="1"/>
        <v>0</v>
      </c>
      <c r="J14" s="35">
        <f t="shared" si="0"/>
        <v>0</v>
      </c>
      <c r="K14" s="286"/>
      <c r="L14" s="316"/>
      <c r="M14" s="3"/>
    </row>
    <row r="15" spans="1:24" x14ac:dyDescent="0.4">
      <c r="A15" s="3" t="s">
        <v>369</v>
      </c>
      <c r="B15" s="97"/>
      <c r="C15" s="17"/>
      <c r="D15" s="25"/>
      <c r="E15" s="41"/>
      <c r="F15" s="48"/>
      <c r="G15" s="26"/>
      <c r="H15" s="17"/>
      <c r="I15" s="138">
        <f t="shared" si="1"/>
        <v>0</v>
      </c>
      <c r="J15" s="35">
        <f t="shared" si="0"/>
        <v>0</v>
      </c>
      <c r="K15" s="286"/>
      <c r="L15" s="316"/>
      <c r="M15" s="3"/>
      <c r="Q15" t="s">
        <v>639</v>
      </c>
    </row>
    <row r="16" spans="1:24" x14ac:dyDescent="0.4">
      <c r="A16" s="3"/>
      <c r="B16" s="97"/>
      <c r="C16" s="17"/>
      <c r="D16" s="25"/>
      <c r="E16" s="41"/>
      <c r="F16" s="48"/>
      <c r="G16" s="26"/>
      <c r="H16" s="17"/>
      <c r="I16" s="138">
        <f t="shared" si="1"/>
        <v>0</v>
      </c>
      <c r="J16" s="35">
        <f t="shared" si="0"/>
        <v>0</v>
      </c>
      <c r="K16" s="286"/>
      <c r="L16" s="316"/>
      <c r="M16" s="3"/>
      <c r="Q16" s="153" t="s">
        <v>640</v>
      </c>
      <c r="W16" t="s">
        <v>647</v>
      </c>
    </row>
    <row r="17" spans="1:23" x14ac:dyDescent="0.4">
      <c r="A17" s="3" t="s">
        <v>518</v>
      </c>
      <c r="B17" s="97"/>
      <c r="C17" s="17"/>
      <c r="D17" s="25"/>
      <c r="E17" s="41"/>
      <c r="F17" s="48"/>
      <c r="G17" s="26"/>
      <c r="H17" s="17"/>
      <c r="I17" s="138">
        <f t="shared" si="1"/>
        <v>0</v>
      </c>
      <c r="J17" s="35">
        <f t="shared" si="0"/>
        <v>0</v>
      </c>
      <c r="K17" s="286"/>
      <c r="L17" s="316"/>
      <c r="M17" s="3"/>
      <c r="Q17" t="s">
        <v>641</v>
      </c>
      <c r="W17" t="s">
        <v>643</v>
      </c>
    </row>
    <row r="18" spans="1:23" x14ac:dyDescent="0.4">
      <c r="A18" s="3" t="s">
        <v>456</v>
      </c>
      <c r="B18" s="97"/>
      <c r="C18" s="17"/>
      <c r="D18" s="25"/>
      <c r="E18" s="41"/>
      <c r="F18" s="48"/>
      <c r="G18" s="26"/>
      <c r="H18" s="17"/>
      <c r="I18" s="138">
        <f t="shared" si="1"/>
        <v>0</v>
      </c>
      <c r="J18" s="35">
        <f t="shared" si="0"/>
        <v>0</v>
      </c>
      <c r="K18" s="314"/>
      <c r="L18" s="316"/>
      <c r="M18" s="3"/>
      <c r="Q18" t="s">
        <v>649</v>
      </c>
    </row>
    <row r="19" spans="1:23" x14ac:dyDescent="0.4">
      <c r="A19" s="3" t="s">
        <v>496</v>
      </c>
      <c r="B19" s="97"/>
      <c r="C19" s="17"/>
      <c r="D19" s="25"/>
      <c r="E19" s="41"/>
      <c r="F19" s="48"/>
      <c r="G19" s="26"/>
      <c r="H19" s="17"/>
      <c r="I19" s="138">
        <f t="shared" si="1"/>
        <v>0</v>
      </c>
      <c r="J19" s="35">
        <f t="shared" si="0"/>
        <v>0</v>
      </c>
      <c r="K19" s="286"/>
      <c r="L19" s="316"/>
      <c r="M19" s="3"/>
      <c r="Q19" t="s">
        <v>650</v>
      </c>
    </row>
    <row r="20" spans="1:23" x14ac:dyDescent="0.4">
      <c r="A20" s="3" t="s">
        <v>489</v>
      </c>
      <c r="B20" s="97"/>
      <c r="C20" s="17"/>
      <c r="D20" s="25"/>
      <c r="E20" s="41"/>
      <c r="F20" s="48"/>
      <c r="G20" s="26"/>
      <c r="H20" s="17"/>
      <c r="I20" s="138">
        <f t="shared" si="1"/>
        <v>0</v>
      </c>
      <c r="J20" s="35">
        <f t="shared" si="0"/>
        <v>0</v>
      </c>
      <c r="K20" s="350"/>
      <c r="L20" s="316"/>
      <c r="M20" s="3"/>
    </row>
    <row r="21" spans="1:23" x14ac:dyDescent="0.4">
      <c r="A21" s="307" t="s">
        <v>486</v>
      </c>
      <c r="B21" s="421"/>
      <c r="C21" s="500"/>
      <c r="D21" s="25"/>
      <c r="E21" s="41"/>
      <c r="F21" s="48"/>
      <c r="G21" s="26"/>
      <c r="H21" s="17"/>
      <c r="I21" s="138">
        <f t="shared" si="1"/>
        <v>0</v>
      </c>
      <c r="J21" s="35">
        <f t="shared" si="0"/>
        <v>0</v>
      </c>
      <c r="K21" s="498"/>
      <c r="L21" s="344"/>
      <c r="M21" s="3"/>
      <c r="N21" t="s">
        <v>857</v>
      </c>
      <c r="Q21" t="s">
        <v>648</v>
      </c>
    </row>
    <row r="22" spans="1:23" x14ac:dyDescent="0.4">
      <c r="A22" s="3"/>
      <c r="B22" s="97"/>
      <c r="C22" s="17"/>
      <c r="D22" s="25"/>
      <c r="E22" s="41"/>
      <c r="F22" s="48"/>
      <c r="G22" s="26"/>
      <c r="H22" s="17"/>
      <c r="I22" s="138">
        <f t="shared" si="1"/>
        <v>0</v>
      </c>
      <c r="J22" s="35">
        <f t="shared" si="0"/>
        <v>0</v>
      </c>
      <c r="K22" s="350"/>
      <c r="L22" s="345"/>
      <c r="M22" s="3"/>
      <c r="N22" t="s">
        <v>858</v>
      </c>
    </row>
    <row r="23" spans="1:23" x14ac:dyDescent="0.4">
      <c r="A23" s="7" t="s">
        <v>562</v>
      </c>
      <c r="B23" s="270"/>
      <c r="C23" s="18"/>
      <c r="D23" s="87" t="s">
        <v>577</v>
      </c>
      <c r="E23" s="88" t="s">
        <v>670</v>
      </c>
      <c r="F23" s="47"/>
      <c r="G23" s="25"/>
      <c r="H23" s="36"/>
      <c r="I23" s="271" t="s">
        <v>578</v>
      </c>
      <c r="J23" s="35">
        <f t="shared" si="0"/>
        <v>0</v>
      </c>
      <c r="K23" s="286"/>
      <c r="L23" s="316"/>
      <c r="M23" s="3"/>
      <c r="Q23" t="s">
        <v>543</v>
      </c>
    </row>
    <row r="24" spans="1:23" x14ac:dyDescent="0.4">
      <c r="A24" s="7"/>
      <c r="B24" s="97"/>
      <c r="C24" s="17"/>
      <c r="D24" s="25"/>
      <c r="E24" s="41"/>
      <c r="F24" s="48"/>
      <c r="G24" s="26"/>
      <c r="H24" s="17"/>
      <c r="I24" s="138">
        <f>B24</f>
        <v>0</v>
      </c>
      <c r="J24" s="35">
        <f t="shared" si="0"/>
        <v>0</v>
      </c>
      <c r="K24" s="286"/>
      <c r="L24" s="316"/>
      <c r="M24" s="3"/>
    </row>
    <row r="25" spans="1:23" x14ac:dyDescent="0.4">
      <c r="A25" s="7" t="s">
        <v>553</v>
      </c>
      <c r="B25" s="97"/>
      <c r="C25" s="17"/>
      <c r="D25" s="25"/>
      <c r="E25" s="41"/>
      <c r="F25" s="48"/>
      <c r="G25" s="26"/>
      <c r="H25" s="17"/>
      <c r="I25" s="138">
        <f t="shared" ref="I25:I44" si="2">B25</f>
        <v>0</v>
      </c>
      <c r="J25" s="35">
        <f t="shared" si="0"/>
        <v>0</v>
      </c>
      <c r="K25" s="346"/>
      <c r="L25" s="349"/>
      <c r="M25" s="3"/>
      <c r="Q25" t="s">
        <v>761</v>
      </c>
    </row>
    <row r="26" spans="1:23" x14ac:dyDescent="0.4">
      <c r="A26" s="307" t="s">
        <v>694</v>
      </c>
      <c r="B26" s="421"/>
      <c r="C26" s="500"/>
      <c r="D26" s="25"/>
      <c r="E26" s="41"/>
      <c r="F26" s="48"/>
      <c r="G26" s="26"/>
      <c r="H26" s="17"/>
      <c r="I26" s="138">
        <f t="shared" si="2"/>
        <v>0</v>
      </c>
      <c r="J26" s="35">
        <f t="shared" si="0"/>
        <v>0</v>
      </c>
      <c r="K26" s="499"/>
      <c r="L26" s="317"/>
      <c r="M26" s="3"/>
      <c r="N26" t="s">
        <v>859</v>
      </c>
      <c r="Q26" t="s">
        <v>801</v>
      </c>
    </row>
    <row r="27" spans="1:23" x14ac:dyDescent="0.4">
      <c r="A27" s="7" t="s">
        <v>31</v>
      </c>
      <c r="B27" s="97"/>
      <c r="C27" s="18"/>
      <c r="D27" s="57"/>
      <c r="E27" s="96"/>
      <c r="F27" s="47"/>
      <c r="G27" s="25"/>
      <c r="H27" s="36"/>
      <c r="I27" s="138">
        <f t="shared" si="2"/>
        <v>0</v>
      </c>
      <c r="J27" s="35">
        <f t="shared" si="0"/>
        <v>0</v>
      </c>
      <c r="K27" s="347"/>
      <c r="L27" s="348"/>
      <c r="M27" s="331"/>
      <c r="N27" t="s">
        <v>806</v>
      </c>
      <c r="Q27" s="153" t="s">
        <v>783</v>
      </c>
      <c r="R27" s="153"/>
      <c r="S27" s="153"/>
    </row>
    <row r="28" spans="1:23" x14ac:dyDescent="0.4">
      <c r="A28" s="8" t="s">
        <v>506</v>
      </c>
      <c r="B28" s="97"/>
      <c r="C28" s="18"/>
      <c r="D28" s="29"/>
      <c r="E28" s="42"/>
      <c r="F28" s="47"/>
      <c r="G28" s="25"/>
      <c r="H28" s="36"/>
      <c r="I28" s="138">
        <f t="shared" si="2"/>
        <v>0</v>
      </c>
      <c r="J28" s="35">
        <f t="shared" si="0"/>
        <v>0</v>
      </c>
      <c r="K28" s="286"/>
      <c r="L28" s="254"/>
      <c r="M28" s="332"/>
      <c r="N28" t="s">
        <v>799</v>
      </c>
      <c r="Q28" s="153" t="s">
        <v>800</v>
      </c>
    </row>
    <row r="29" spans="1:23" x14ac:dyDescent="0.4">
      <c r="A29" s="3" t="s">
        <v>705</v>
      </c>
      <c r="B29" s="97"/>
      <c r="C29" s="18"/>
      <c r="D29" s="309"/>
      <c r="E29" s="42"/>
      <c r="F29" s="47"/>
      <c r="G29" s="25"/>
      <c r="H29" s="36"/>
      <c r="I29" s="138">
        <f t="shared" si="2"/>
        <v>0</v>
      </c>
      <c r="J29" s="35">
        <f t="shared" si="0"/>
        <v>0</v>
      </c>
      <c r="K29" s="372"/>
      <c r="L29" s="373"/>
      <c r="M29" s="3"/>
      <c r="N29" s="172" t="s">
        <v>796</v>
      </c>
      <c r="O29" s="172"/>
      <c r="P29" s="172"/>
      <c r="Q29" s="172"/>
      <c r="R29" s="157"/>
    </row>
    <row r="30" spans="1:23" x14ac:dyDescent="0.4">
      <c r="A30" s="8" t="s">
        <v>505</v>
      </c>
      <c r="B30" s="97"/>
      <c r="C30" s="18"/>
      <c r="D30" s="29"/>
      <c r="E30" s="96"/>
      <c r="F30" s="47"/>
      <c r="G30" s="25"/>
      <c r="H30" s="36"/>
      <c r="I30" s="138">
        <f t="shared" si="2"/>
        <v>0</v>
      </c>
      <c r="J30" s="35">
        <f t="shared" si="0"/>
        <v>0</v>
      </c>
      <c r="K30" s="320"/>
      <c r="L30" s="373"/>
      <c r="M30" s="3"/>
      <c r="N30" s="293" t="s">
        <v>793</v>
      </c>
      <c r="O30" s="293"/>
      <c r="P30" s="293"/>
      <c r="Q30" s="293"/>
      <c r="R30" s="157"/>
    </row>
    <row r="31" spans="1:23" x14ac:dyDescent="0.4">
      <c r="A31" s="8" t="s">
        <v>515</v>
      </c>
      <c r="B31" s="138"/>
      <c r="C31" s="19"/>
      <c r="D31" s="29"/>
      <c r="E31" s="42"/>
      <c r="F31" s="47"/>
      <c r="G31" s="25"/>
      <c r="H31" s="36"/>
      <c r="I31" s="138">
        <f t="shared" si="2"/>
        <v>0</v>
      </c>
      <c r="J31" s="35">
        <f t="shared" si="0"/>
        <v>0</v>
      </c>
      <c r="K31" s="320"/>
      <c r="L31" s="319"/>
      <c r="M31" s="353"/>
      <c r="N31" t="s">
        <v>810</v>
      </c>
      <c r="O31" s="172"/>
      <c r="P31" s="293"/>
      <c r="S31" s="152"/>
    </row>
    <row r="32" spans="1:23" x14ac:dyDescent="0.4">
      <c r="A32" s="3" t="s">
        <v>898</v>
      </c>
      <c r="B32" s="138"/>
      <c r="C32" s="17"/>
      <c r="D32" s="26"/>
      <c r="E32" s="42"/>
      <c r="F32" s="47"/>
      <c r="G32" s="28"/>
      <c r="H32" s="36"/>
      <c r="I32" s="138">
        <f t="shared" si="2"/>
        <v>0</v>
      </c>
      <c r="J32" s="35">
        <f t="shared" si="0"/>
        <v>0</v>
      </c>
      <c r="K32" s="320"/>
      <c r="L32" s="319"/>
      <c r="M32" s="332"/>
    </row>
    <row r="33" spans="1:14" x14ac:dyDescent="0.4">
      <c r="A33" s="7" t="s">
        <v>899</v>
      </c>
      <c r="B33" s="138"/>
      <c r="C33" s="18"/>
      <c r="D33" s="25"/>
      <c r="E33" s="42"/>
      <c r="F33" s="47"/>
      <c r="G33" s="25"/>
      <c r="H33" s="36"/>
      <c r="I33" s="138">
        <f t="shared" si="2"/>
        <v>0</v>
      </c>
      <c r="J33" s="35">
        <f t="shared" si="0"/>
        <v>0</v>
      </c>
      <c r="K33" s="320"/>
      <c r="L33" s="319"/>
      <c r="M33" s="332"/>
    </row>
    <row r="34" spans="1:14" x14ac:dyDescent="0.4">
      <c r="A34" s="3" t="s">
        <v>900</v>
      </c>
      <c r="B34" s="137"/>
      <c r="C34" s="19"/>
      <c r="D34" s="25"/>
      <c r="E34" s="42"/>
      <c r="F34" s="47"/>
      <c r="G34" s="25"/>
      <c r="H34" s="35"/>
      <c r="I34" s="138">
        <f t="shared" si="2"/>
        <v>0</v>
      </c>
      <c r="J34" s="35">
        <f>C34</f>
        <v>0</v>
      </c>
      <c r="K34" s="320"/>
      <c r="L34" s="319"/>
      <c r="M34" s="3"/>
    </row>
    <row r="35" spans="1:14" x14ac:dyDescent="0.4">
      <c r="A35" s="3" t="s">
        <v>901</v>
      </c>
      <c r="B35" s="137"/>
      <c r="C35" s="19"/>
      <c r="D35" s="25"/>
      <c r="E35" s="42"/>
      <c r="F35" s="47"/>
      <c r="G35" s="25"/>
      <c r="H35" s="35"/>
      <c r="I35" s="138">
        <f t="shared" si="2"/>
        <v>0</v>
      </c>
      <c r="J35" s="35">
        <f t="shared" si="0"/>
        <v>0</v>
      </c>
      <c r="K35" s="320"/>
      <c r="L35" s="319"/>
      <c r="M35" s="3"/>
    </row>
    <row r="36" spans="1:14" x14ac:dyDescent="0.4">
      <c r="A36" s="3" t="s">
        <v>902</v>
      </c>
      <c r="B36" s="137"/>
      <c r="C36" s="19"/>
      <c r="D36" s="25"/>
      <c r="E36" s="42"/>
      <c r="F36" s="47"/>
      <c r="G36" s="25"/>
      <c r="H36" s="35"/>
      <c r="I36" s="138">
        <f>B36</f>
        <v>0</v>
      </c>
      <c r="J36" s="35">
        <f t="shared" si="0"/>
        <v>0</v>
      </c>
      <c r="K36" s="320"/>
      <c r="L36" s="319"/>
      <c r="M36" s="3"/>
    </row>
    <row r="37" spans="1:14" x14ac:dyDescent="0.4">
      <c r="A37" s="3" t="s">
        <v>903</v>
      </c>
      <c r="B37" s="137"/>
      <c r="C37" s="19"/>
      <c r="D37" s="25"/>
      <c r="E37" s="42"/>
      <c r="F37" s="47"/>
      <c r="G37" s="25"/>
      <c r="H37" s="35"/>
      <c r="I37" s="138">
        <f t="shared" si="2"/>
        <v>0</v>
      </c>
      <c r="J37" s="35">
        <f t="shared" si="0"/>
        <v>0</v>
      </c>
      <c r="K37" s="320"/>
      <c r="L37" s="319"/>
      <c r="M37" s="3"/>
    </row>
    <row r="38" spans="1:14" x14ac:dyDescent="0.4">
      <c r="A38" s="3" t="s">
        <v>904</v>
      </c>
      <c r="B38" s="137"/>
      <c r="C38" s="19"/>
      <c r="D38" s="25"/>
      <c r="E38" s="42"/>
      <c r="F38" s="47"/>
      <c r="G38" s="25"/>
      <c r="H38" s="35"/>
      <c r="I38" s="138">
        <f t="shared" si="2"/>
        <v>0</v>
      </c>
      <c r="J38" s="35">
        <f t="shared" si="0"/>
        <v>0</v>
      </c>
      <c r="K38" s="320"/>
      <c r="L38" s="319"/>
      <c r="M38" s="3"/>
    </row>
    <row r="39" spans="1:14" x14ac:dyDescent="0.4">
      <c r="A39" s="3" t="s">
        <v>905</v>
      </c>
      <c r="B39" s="137"/>
      <c r="C39" s="19"/>
      <c r="D39" s="25"/>
      <c r="E39" s="42"/>
      <c r="F39" s="47"/>
      <c r="G39" s="25"/>
      <c r="H39" s="35"/>
      <c r="I39" s="138">
        <f t="shared" si="2"/>
        <v>0</v>
      </c>
      <c r="J39" s="35">
        <f t="shared" si="0"/>
        <v>0</v>
      </c>
      <c r="K39" s="320"/>
      <c r="L39" s="319"/>
      <c r="M39" s="3"/>
    </row>
    <row r="40" spans="1:14" x14ac:dyDescent="0.4">
      <c r="A40" s="3" t="s">
        <v>906</v>
      </c>
      <c r="B40" s="137"/>
      <c r="C40" s="19"/>
      <c r="D40" s="25"/>
      <c r="E40" s="42"/>
      <c r="F40" s="47"/>
      <c r="G40" s="25"/>
      <c r="H40" s="35"/>
      <c r="I40" s="138">
        <f t="shared" si="2"/>
        <v>0</v>
      </c>
      <c r="J40" s="35">
        <f t="shared" si="0"/>
        <v>0</v>
      </c>
      <c r="K40" s="320"/>
      <c r="L40" s="319"/>
      <c r="M40" s="3"/>
    </row>
    <row r="41" spans="1:14" x14ac:dyDescent="0.4">
      <c r="A41" s="3" t="s">
        <v>907</v>
      </c>
      <c r="B41" s="137"/>
      <c r="C41" s="19"/>
      <c r="D41" s="25"/>
      <c r="E41" s="42"/>
      <c r="F41" s="47"/>
      <c r="G41" s="25"/>
      <c r="H41" s="35"/>
      <c r="I41" s="138">
        <f t="shared" si="2"/>
        <v>0</v>
      </c>
      <c r="J41" s="35">
        <f t="shared" si="0"/>
        <v>0</v>
      </c>
      <c r="K41" s="320"/>
      <c r="L41" s="319"/>
      <c r="M41" s="3"/>
    </row>
    <row r="42" spans="1:14" x14ac:dyDescent="0.4">
      <c r="A42" s="3"/>
      <c r="B42" s="137"/>
      <c r="C42" s="19"/>
      <c r="D42" s="25"/>
      <c r="E42" s="42"/>
      <c r="F42" s="47"/>
      <c r="G42" s="25"/>
      <c r="H42" s="35"/>
      <c r="I42" s="138">
        <f t="shared" si="2"/>
        <v>0</v>
      </c>
      <c r="J42" s="35">
        <f t="shared" si="0"/>
        <v>0</v>
      </c>
      <c r="K42" s="320"/>
      <c r="L42" s="319"/>
      <c r="M42" s="3"/>
    </row>
    <row r="43" spans="1:14" x14ac:dyDescent="0.4">
      <c r="A43" s="3"/>
      <c r="B43" s="137"/>
      <c r="C43" s="19"/>
      <c r="D43" s="57"/>
      <c r="E43" s="96"/>
      <c r="F43" s="47"/>
      <c r="G43" s="25"/>
      <c r="H43" s="19"/>
      <c r="I43" s="138">
        <f t="shared" si="2"/>
        <v>0</v>
      </c>
      <c r="J43" s="35">
        <f t="shared" si="0"/>
        <v>0</v>
      </c>
      <c r="K43" s="321"/>
      <c r="L43" s="319"/>
      <c r="M43" s="3"/>
    </row>
    <row r="44" spans="1:14" x14ac:dyDescent="0.4">
      <c r="A44" s="8" t="s">
        <v>11</v>
      </c>
      <c r="B44" s="137"/>
      <c r="C44" s="19"/>
      <c r="D44" s="29"/>
      <c r="E44" s="42"/>
      <c r="F44" s="47"/>
      <c r="G44" s="25"/>
      <c r="H44" s="17"/>
      <c r="I44" s="138">
        <f t="shared" si="2"/>
        <v>0</v>
      </c>
      <c r="J44" s="35">
        <f t="shared" si="0"/>
        <v>0</v>
      </c>
      <c r="K44" s="320"/>
      <c r="L44" s="319"/>
      <c r="M44" s="3"/>
      <c r="N44" s="315" t="s">
        <v>37</v>
      </c>
    </row>
    <row r="45" spans="1:14" ht="19.5" thickBot="1" x14ac:dyDescent="0.45">
      <c r="A45" s="77" t="s">
        <v>344</v>
      </c>
      <c r="B45" s="234"/>
      <c r="C45" s="235"/>
      <c r="D45" s="27"/>
      <c r="E45" s="272"/>
      <c r="F45" s="53"/>
      <c r="G45" s="27"/>
      <c r="H45" s="72"/>
      <c r="I45" s="234"/>
      <c r="J45" s="236"/>
      <c r="K45" s="322"/>
      <c r="L45" s="323"/>
      <c r="M45" s="77"/>
      <c r="N45" t="s">
        <v>544</v>
      </c>
    </row>
    <row r="46" spans="1:14" ht="19.5" thickTop="1" x14ac:dyDescent="0.4">
      <c r="A46" s="3" t="s">
        <v>57</v>
      </c>
      <c r="B46" s="29"/>
      <c r="C46" s="130"/>
      <c r="D46" s="29"/>
      <c r="E46" s="41"/>
      <c r="F46" s="48"/>
      <c r="G46" s="26"/>
      <c r="H46" s="17"/>
      <c r="I46" s="29">
        <f>B46</f>
        <v>0</v>
      </c>
      <c r="J46" s="134">
        <f>C46</f>
        <v>0</v>
      </c>
      <c r="K46" s="511" t="s">
        <v>763</v>
      </c>
      <c r="L46" s="512"/>
      <c r="M46" s="3" t="s">
        <v>785</v>
      </c>
      <c r="N46" t="s">
        <v>545</v>
      </c>
    </row>
    <row r="47" spans="1:14" x14ac:dyDescent="0.4">
      <c r="B47" s="29"/>
      <c r="C47" s="130"/>
      <c r="D47" s="26"/>
      <c r="E47" s="41"/>
      <c r="F47" s="48"/>
      <c r="G47" s="26"/>
      <c r="H47" s="17"/>
      <c r="I47" s="29">
        <f t="shared" ref="I47:I67" si="3">B47</f>
        <v>0</v>
      </c>
      <c r="J47" s="134">
        <f t="shared" ref="J47:J67" si="4">C47</f>
        <v>0</v>
      </c>
      <c r="K47" s="339" t="s">
        <v>352</v>
      </c>
      <c r="L47" s="319" t="s">
        <v>784</v>
      </c>
      <c r="M47" s="327"/>
    </row>
    <row r="48" spans="1:14" x14ac:dyDescent="0.4">
      <c r="A48" s="332" t="s">
        <v>779</v>
      </c>
      <c r="B48" s="29"/>
      <c r="C48" s="130"/>
      <c r="D48" s="26"/>
      <c r="E48" s="41"/>
      <c r="F48" s="48"/>
      <c r="G48" s="26"/>
      <c r="H48" s="17"/>
      <c r="I48" s="29">
        <f t="shared" si="3"/>
        <v>0</v>
      </c>
      <c r="J48" s="134">
        <f t="shared" si="4"/>
        <v>0</v>
      </c>
      <c r="K48" s="340"/>
      <c r="L48" s="318"/>
      <c r="M48" s="3"/>
    </row>
    <row r="49" spans="1:20" x14ac:dyDescent="0.4">
      <c r="A49" s="7" t="s">
        <v>481</v>
      </c>
      <c r="B49" s="29"/>
      <c r="C49" s="130"/>
      <c r="D49" s="26"/>
      <c r="E49" s="41"/>
      <c r="F49" s="48"/>
      <c r="G49" s="26"/>
      <c r="H49" s="17"/>
      <c r="I49" s="29">
        <f t="shared" si="3"/>
        <v>0</v>
      </c>
      <c r="J49" s="134">
        <f t="shared" si="4"/>
        <v>0</v>
      </c>
      <c r="K49" s="340"/>
      <c r="L49" s="319"/>
      <c r="M49" s="3"/>
    </row>
    <row r="50" spans="1:20" x14ac:dyDescent="0.4">
      <c r="A50" s="7" t="s">
        <v>35</v>
      </c>
      <c r="B50" s="25"/>
      <c r="C50" s="131"/>
      <c r="D50" s="26"/>
      <c r="E50" s="42"/>
      <c r="F50" s="47"/>
      <c r="G50" s="28"/>
      <c r="H50" s="17"/>
      <c r="I50" s="29">
        <f t="shared" si="3"/>
        <v>0</v>
      </c>
      <c r="J50" s="134">
        <f t="shared" si="4"/>
        <v>0</v>
      </c>
      <c r="K50" s="340"/>
      <c r="L50" s="319"/>
      <c r="M50" s="3"/>
    </row>
    <row r="51" spans="1:20" x14ac:dyDescent="0.4">
      <c r="A51" t="s">
        <v>777</v>
      </c>
      <c r="B51" s="25"/>
      <c r="C51" s="131"/>
      <c r="D51" s="26"/>
      <c r="E51" s="42"/>
      <c r="F51" s="47"/>
      <c r="G51" s="28"/>
      <c r="H51" s="17"/>
      <c r="I51" s="29">
        <f t="shared" si="3"/>
        <v>0</v>
      </c>
      <c r="J51" s="134">
        <f t="shared" si="4"/>
        <v>0</v>
      </c>
      <c r="K51" s="340"/>
      <c r="L51" s="319"/>
      <c r="M51" s="3"/>
    </row>
    <row r="52" spans="1:20" x14ac:dyDescent="0.4">
      <c r="A52" s="3"/>
      <c r="B52" s="25"/>
      <c r="C52" s="131"/>
      <c r="D52" s="26"/>
      <c r="E52" s="42"/>
      <c r="F52" s="47"/>
      <c r="G52" s="28"/>
      <c r="H52" s="17"/>
      <c r="I52" s="29">
        <f t="shared" si="3"/>
        <v>0</v>
      </c>
      <c r="J52" s="134">
        <f t="shared" si="4"/>
        <v>0</v>
      </c>
      <c r="K52" s="341"/>
      <c r="L52" s="319"/>
      <c r="M52" s="2"/>
      <c r="N52" s="2"/>
    </row>
    <row r="53" spans="1:20" x14ac:dyDescent="0.4">
      <c r="A53" s="333" t="s">
        <v>778</v>
      </c>
      <c r="B53" s="93"/>
      <c r="C53" s="431"/>
      <c r="D53" s="26"/>
      <c r="E53" s="42"/>
      <c r="F53" s="47"/>
      <c r="G53" s="28"/>
      <c r="H53" s="17"/>
      <c r="I53" s="29">
        <f t="shared" si="3"/>
        <v>0</v>
      </c>
      <c r="J53" s="134">
        <f t="shared" si="4"/>
        <v>0</v>
      </c>
      <c r="K53" s="501"/>
      <c r="L53" s="335"/>
      <c r="M53" s="3"/>
      <c r="Q53" t="s">
        <v>801</v>
      </c>
    </row>
    <row r="54" spans="1:20" x14ac:dyDescent="0.4">
      <c r="A54" s="307" t="s">
        <v>746</v>
      </c>
      <c r="B54" s="93"/>
      <c r="C54" s="431"/>
      <c r="D54" s="26"/>
      <c r="E54" s="42"/>
      <c r="F54" s="47"/>
      <c r="G54" s="28"/>
      <c r="H54" s="17"/>
      <c r="I54" s="29">
        <f t="shared" si="3"/>
        <v>0</v>
      </c>
      <c r="J54" s="134">
        <f t="shared" si="4"/>
        <v>0</v>
      </c>
      <c r="K54" s="502"/>
      <c r="L54" s="335"/>
      <c r="M54" s="3"/>
      <c r="N54" t="s">
        <v>806</v>
      </c>
      <c r="Q54" s="153" t="s">
        <v>805</v>
      </c>
      <c r="R54" s="153"/>
      <c r="S54" s="153"/>
    </row>
    <row r="55" spans="1:20" x14ac:dyDescent="0.4">
      <c r="A55" t="s">
        <v>745</v>
      </c>
      <c r="B55" s="25"/>
      <c r="C55" s="131"/>
      <c r="D55" s="26"/>
      <c r="E55" s="42"/>
      <c r="F55" s="47"/>
      <c r="G55" s="28"/>
      <c r="H55" s="17"/>
      <c r="I55" s="29">
        <f t="shared" si="3"/>
        <v>0</v>
      </c>
      <c r="J55" s="134">
        <f t="shared" si="4"/>
        <v>0</v>
      </c>
      <c r="K55" s="342"/>
      <c r="L55" s="336"/>
      <c r="M55" s="3"/>
      <c r="N55" t="s">
        <v>803</v>
      </c>
      <c r="Q55" s="153" t="s">
        <v>804</v>
      </c>
    </row>
    <row r="56" spans="1:20" x14ac:dyDescent="0.4">
      <c r="B56" s="25"/>
      <c r="C56" s="131"/>
      <c r="D56" s="26"/>
      <c r="E56" s="42"/>
      <c r="F56" s="47"/>
      <c r="G56" s="28"/>
      <c r="H56" s="17"/>
      <c r="I56" s="29">
        <f t="shared" si="3"/>
        <v>0</v>
      </c>
      <c r="J56" s="134">
        <f t="shared" si="4"/>
        <v>0</v>
      </c>
      <c r="K56" s="343"/>
      <c r="L56" s="337"/>
      <c r="M56" s="3"/>
      <c r="N56" t="s">
        <v>762</v>
      </c>
    </row>
    <row r="57" spans="1:20" x14ac:dyDescent="0.4">
      <c r="A57" s="7" t="s">
        <v>161</v>
      </c>
      <c r="B57" s="25"/>
      <c r="C57" s="330"/>
      <c r="D57" s="26"/>
      <c r="E57" s="42"/>
      <c r="F57" s="47"/>
      <c r="G57" s="28"/>
      <c r="H57" s="17"/>
      <c r="I57" s="29">
        <f t="shared" si="3"/>
        <v>0</v>
      </c>
      <c r="J57" s="134">
        <f t="shared" si="4"/>
        <v>0</v>
      </c>
      <c r="K57" s="338"/>
      <c r="L57" s="319"/>
      <c r="M57" s="331"/>
      <c r="N57" s="172" t="s">
        <v>792</v>
      </c>
      <c r="O57" s="172"/>
      <c r="P57" s="172"/>
      <c r="Q57" s="172"/>
      <c r="R57" s="172"/>
    </row>
    <row r="58" spans="1:20" x14ac:dyDescent="0.4">
      <c r="B58" s="25"/>
      <c r="C58" s="131"/>
      <c r="D58" s="26"/>
      <c r="E58" s="42"/>
      <c r="F58" s="47"/>
      <c r="G58" s="28"/>
      <c r="H58" s="17"/>
      <c r="I58" s="29">
        <f t="shared" si="3"/>
        <v>0</v>
      </c>
      <c r="J58" s="134">
        <f t="shared" si="4"/>
        <v>0</v>
      </c>
      <c r="K58" s="320"/>
      <c r="L58" s="336"/>
      <c r="M58" s="3"/>
      <c r="N58" s="293" t="s">
        <v>795</v>
      </c>
      <c r="O58" s="293"/>
      <c r="P58" s="293"/>
      <c r="Q58" s="293"/>
      <c r="R58" s="293"/>
    </row>
    <row r="59" spans="1:20" x14ac:dyDescent="0.4">
      <c r="A59" s="7" t="s">
        <v>423</v>
      </c>
      <c r="B59" s="25"/>
      <c r="C59" s="131"/>
      <c r="D59" s="26"/>
      <c r="E59" s="42"/>
      <c r="F59" s="47"/>
      <c r="G59" s="28"/>
      <c r="H59" s="17"/>
      <c r="I59" s="29">
        <f t="shared" si="3"/>
        <v>0</v>
      </c>
      <c r="J59" s="134">
        <f t="shared" si="4"/>
        <v>0</v>
      </c>
      <c r="K59" s="320"/>
      <c r="L59" s="337"/>
      <c r="M59" s="3"/>
      <c r="N59" t="s">
        <v>808</v>
      </c>
      <c r="O59" s="172"/>
      <c r="P59" s="245"/>
      <c r="R59" s="157"/>
    </row>
    <row r="60" spans="1:20" x14ac:dyDescent="0.4">
      <c r="B60" s="25"/>
      <c r="C60" s="131"/>
      <c r="D60" s="26"/>
      <c r="E60" s="42"/>
      <c r="F60" s="47"/>
      <c r="G60" s="28"/>
      <c r="H60" s="17"/>
      <c r="I60" s="29">
        <f t="shared" si="3"/>
        <v>0</v>
      </c>
      <c r="J60" s="134">
        <f t="shared" si="4"/>
        <v>0</v>
      </c>
      <c r="K60" s="320"/>
      <c r="L60" s="319"/>
      <c r="M60" s="3"/>
      <c r="N60" t="s">
        <v>809</v>
      </c>
      <c r="Q60" t="s">
        <v>913</v>
      </c>
    </row>
    <row r="61" spans="1:20" x14ac:dyDescent="0.4">
      <c r="A61" s="7" t="s">
        <v>794</v>
      </c>
      <c r="B61" s="25"/>
      <c r="C61" s="131"/>
      <c r="D61" s="26"/>
      <c r="E61" s="42"/>
      <c r="F61" s="47"/>
      <c r="G61" s="28"/>
      <c r="H61" s="17"/>
      <c r="I61" s="29">
        <f t="shared" si="3"/>
        <v>0</v>
      </c>
      <c r="J61" s="134">
        <f t="shared" si="4"/>
        <v>0</v>
      </c>
      <c r="K61" s="320"/>
      <c r="L61" s="319"/>
      <c r="M61" s="239"/>
      <c r="N61" t="s">
        <v>807</v>
      </c>
    </row>
    <row r="62" spans="1:20" x14ac:dyDescent="0.4">
      <c r="A62" s="3" t="s">
        <v>512</v>
      </c>
      <c r="B62" s="25"/>
      <c r="C62" s="131"/>
      <c r="D62" s="26"/>
      <c r="E62" s="42"/>
      <c r="F62" s="47"/>
      <c r="G62" s="28"/>
      <c r="H62" s="17"/>
      <c r="I62" s="29">
        <f t="shared" si="3"/>
        <v>0</v>
      </c>
      <c r="J62" s="134">
        <f t="shared" si="4"/>
        <v>0</v>
      </c>
      <c r="K62" s="320"/>
      <c r="L62" s="319"/>
      <c r="M62" s="3"/>
    </row>
    <row r="63" spans="1:20" x14ac:dyDescent="0.4">
      <c r="A63" s="7" t="s">
        <v>36</v>
      </c>
      <c r="B63" s="25"/>
      <c r="C63" s="131"/>
      <c r="D63" s="26"/>
      <c r="E63" s="42"/>
      <c r="F63" s="47"/>
      <c r="G63" s="28"/>
      <c r="H63" s="17"/>
      <c r="I63" s="29">
        <f t="shared" si="3"/>
        <v>0</v>
      </c>
      <c r="J63" s="134">
        <f t="shared" si="4"/>
        <v>0</v>
      </c>
      <c r="K63" s="286"/>
      <c r="L63" s="254"/>
      <c r="M63" s="3"/>
      <c r="N63" t="s">
        <v>394</v>
      </c>
    </row>
    <row r="64" spans="1:20" x14ac:dyDescent="0.4">
      <c r="A64" s="7" t="s">
        <v>513</v>
      </c>
      <c r="B64" s="25"/>
      <c r="C64" s="131"/>
      <c r="D64" s="56"/>
      <c r="E64" s="96"/>
      <c r="F64" s="47"/>
      <c r="G64" s="28"/>
      <c r="H64" s="17"/>
      <c r="I64" s="29">
        <f t="shared" si="3"/>
        <v>0</v>
      </c>
      <c r="J64" s="134">
        <f t="shared" si="4"/>
        <v>0</v>
      </c>
      <c r="K64" s="286"/>
      <c r="L64" s="254"/>
      <c r="M64" s="3"/>
      <c r="N64" t="s">
        <v>393</v>
      </c>
      <c r="T64" t="s">
        <v>55</v>
      </c>
    </row>
    <row r="65" spans="1:23" x14ac:dyDescent="0.4">
      <c r="A65" s="8" t="s">
        <v>11</v>
      </c>
      <c r="B65" s="25"/>
      <c r="C65" s="132"/>
      <c r="D65" s="26"/>
      <c r="E65" s="61"/>
      <c r="F65" s="47"/>
      <c r="G65" s="28"/>
      <c r="H65" s="19"/>
      <c r="I65" s="29">
        <f t="shared" si="3"/>
        <v>0</v>
      </c>
      <c r="J65" s="134">
        <f t="shared" si="4"/>
        <v>0</v>
      </c>
      <c r="K65" s="286"/>
      <c r="L65" s="254"/>
      <c r="M65" s="3"/>
      <c r="N65" t="s">
        <v>354</v>
      </c>
      <c r="T65" t="s">
        <v>44</v>
      </c>
      <c r="V65" s="141"/>
    </row>
    <row r="66" spans="1:23" x14ac:dyDescent="0.4">
      <c r="A66" s="8"/>
      <c r="B66" s="25"/>
      <c r="C66" s="132"/>
      <c r="D66" s="25"/>
      <c r="E66" s="233"/>
      <c r="F66" s="48"/>
      <c r="G66" s="25"/>
      <c r="H66" s="17"/>
      <c r="I66" s="29">
        <f t="shared" si="3"/>
        <v>0</v>
      </c>
      <c r="J66" s="134">
        <f t="shared" si="4"/>
        <v>0</v>
      </c>
      <c r="K66" s="286"/>
      <c r="L66" s="254"/>
      <c r="M66" s="3"/>
      <c r="N66" s="152" t="s">
        <v>349</v>
      </c>
      <c r="T66" t="s">
        <v>48</v>
      </c>
      <c r="V66" s="141"/>
    </row>
    <row r="67" spans="1:23" ht="19.5" thickBot="1" x14ac:dyDescent="0.45">
      <c r="A67" s="69" t="s">
        <v>736</v>
      </c>
      <c r="B67" s="70"/>
      <c r="C67" s="133"/>
      <c r="D67" s="70"/>
      <c r="E67" s="73"/>
      <c r="F67" s="74"/>
      <c r="G67" s="70"/>
      <c r="H67" s="72"/>
      <c r="I67" s="29">
        <f t="shared" si="3"/>
        <v>0</v>
      </c>
      <c r="J67" s="134">
        <f t="shared" si="4"/>
        <v>0</v>
      </c>
      <c r="K67" s="324" t="s">
        <v>398</v>
      </c>
      <c r="L67" s="325"/>
      <c r="M67" s="77"/>
      <c r="T67" t="s">
        <v>345</v>
      </c>
    </row>
    <row r="68" spans="1:23" ht="19.5" thickTop="1" x14ac:dyDescent="0.4">
      <c r="A68" s="3" t="s">
        <v>356</v>
      </c>
      <c r="B68" s="26"/>
      <c r="C68" s="121">
        <f>L68+L69+L70-L72+L71</f>
        <v>0</v>
      </c>
      <c r="D68" s="26"/>
      <c r="E68" s="41"/>
      <c r="F68" s="48"/>
      <c r="G68" s="26"/>
      <c r="H68" s="17"/>
      <c r="I68" s="26"/>
      <c r="J68" s="121">
        <f>L68+L69+L70-L72+L71</f>
        <v>0</v>
      </c>
      <c r="K68" s="358" t="s">
        <v>673</v>
      </c>
      <c r="L68" s="354">
        <v>0</v>
      </c>
      <c r="M68" s="254" t="s">
        <v>353</v>
      </c>
      <c r="N68" t="s">
        <v>678</v>
      </c>
      <c r="T68" s="152" t="s">
        <v>349</v>
      </c>
    </row>
    <row r="69" spans="1:23" x14ac:dyDescent="0.4">
      <c r="A69" s="10" t="s">
        <v>910</v>
      </c>
      <c r="B69" s="26"/>
      <c r="C69" s="121"/>
      <c r="D69" s="29"/>
      <c r="E69" s="41"/>
      <c r="F69" s="48"/>
      <c r="G69" s="29"/>
      <c r="H69" s="38"/>
      <c r="I69" s="26"/>
      <c r="J69" s="122"/>
      <c r="K69" s="286" t="s">
        <v>674</v>
      </c>
      <c r="L69" s="355">
        <v>0</v>
      </c>
      <c r="M69" s="369" t="s">
        <v>672</v>
      </c>
      <c r="N69" t="s">
        <v>679</v>
      </c>
      <c r="T69" t="s">
        <v>61</v>
      </c>
    </row>
    <row r="70" spans="1:23" ht="25.5" x14ac:dyDescent="0.4">
      <c r="A70" s="8"/>
      <c r="B70" s="26"/>
      <c r="C70" s="121"/>
      <c r="D70" s="25"/>
      <c r="E70" s="41"/>
      <c r="F70" s="48"/>
      <c r="G70" s="25"/>
      <c r="H70" s="35"/>
      <c r="I70" s="28"/>
      <c r="J70" s="123"/>
      <c r="K70" s="286" t="s">
        <v>675</v>
      </c>
      <c r="L70" s="356"/>
      <c r="M70" s="370" t="s">
        <v>676</v>
      </c>
      <c r="N70" t="s">
        <v>680</v>
      </c>
      <c r="S70" s="210"/>
    </row>
    <row r="71" spans="1:23" ht="25.5" x14ac:dyDescent="0.4">
      <c r="A71" s="8"/>
      <c r="B71" s="26"/>
      <c r="C71" s="121"/>
      <c r="D71" s="25"/>
      <c r="E71" s="41"/>
      <c r="F71" s="302" t="s">
        <v>737</v>
      </c>
      <c r="G71" s="25"/>
      <c r="H71" s="35"/>
      <c r="I71" s="28"/>
      <c r="J71" s="123"/>
      <c r="K71" s="286" t="s">
        <v>351</v>
      </c>
      <c r="L71" s="357"/>
      <c r="M71" s="254" t="s">
        <v>423</v>
      </c>
      <c r="N71" t="s">
        <v>668</v>
      </c>
      <c r="S71" s="210"/>
    </row>
    <row r="72" spans="1:23" ht="25.5" x14ac:dyDescent="0.4">
      <c r="A72" s="8" t="s">
        <v>671</v>
      </c>
      <c r="B72" s="26"/>
      <c r="C72" s="121"/>
      <c r="D72" s="25"/>
      <c r="E72" s="306"/>
      <c r="F72" s="310"/>
      <c r="G72" s="25"/>
      <c r="H72" s="35"/>
      <c r="I72" s="28"/>
      <c r="J72" s="123"/>
      <c r="K72" s="286" t="s">
        <v>351</v>
      </c>
      <c r="L72" s="357">
        <v>0</v>
      </c>
      <c r="M72" s="254" t="s">
        <v>369</v>
      </c>
      <c r="N72" t="s">
        <v>667</v>
      </c>
      <c r="O72" s="152"/>
      <c r="S72" s="210"/>
    </row>
    <row r="73" spans="1:23" x14ac:dyDescent="0.4">
      <c r="A73" s="8" t="s">
        <v>399</v>
      </c>
      <c r="B73" s="26"/>
      <c r="C73" s="121"/>
      <c r="D73" s="25"/>
      <c r="E73" s="306"/>
      <c r="F73" s="311"/>
      <c r="G73" s="25"/>
      <c r="H73" s="35"/>
      <c r="I73" s="28"/>
      <c r="J73" s="123"/>
      <c r="K73" s="153" t="s">
        <v>677</v>
      </c>
      <c r="L73" s="246"/>
      <c r="M73" s="254"/>
      <c r="O73" s="153"/>
      <c r="S73" t="s">
        <v>312</v>
      </c>
      <c r="T73" t="s">
        <v>315</v>
      </c>
    </row>
    <row r="74" spans="1:23" ht="25.5" x14ac:dyDescent="0.4">
      <c r="A74" s="8" t="s">
        <v>911</v>
      </c>
      <c r="B74" s="26"/>
      <c r="C74" s="121"/>
      <c r="D74" s="25"/>
      <c r="E74" s="41"/>
      <c r="F74" s="48"/>
      <c r="G74" s="25"/>
      <c r="H74" s="35"/>
      <c r="I74" s="28"/>
      <c r="J74" s="123"/>
      <c r="K74" s="286"/>
      <c r="L74" s="246"/>
      <c r="M74" s="371" t="s">
        <v>350</v>
      </c>
      <c r="S74" s="210" t="s">
        <v>247</v>
      </c>
      <c r="U74" t="s">
        <v>253</v>
      </c>
      <c r="W74" t="s">
        <v>314</v>
      </c>
    </row>
    <row r="75" spans="1:23" ht="19.5" thickBot="1" x14ac:dyDescent="0.45">
      <c r="A75" s="8" t="s">
        <v>912</v>
      </c>
      <c r="B75" s="26"/>
      <c r="C75" s="121"/>
      <c r="D75" s="25"/>
      <c r="E75" s="41"/>
      <c r="F75" s="48"/>
      <c r="G75" s="25"/>
      <c r="H75" s="35"/>
      <c r="I75" s="28"/>
      <c r="J75" s="123"/>
      <c r="K75" s="153" t="s">
        <v>355</v>
      </c>
      <c r="L75" s="246"/>
      <c r="M75" s="254"/>
      <c r="O75" s="329"/>
      <c r="P75" s="329"/>
      <c r="W75" t="s">
        <v>313</v>
      </c>
    </row>
    <row r="76" spans="1:23" ht="19.5" thickBot="1" x14ac:dyDescent="0.45">
      <c r="A76" s="69"/>
      <c r="B76" s="70"/>
      <c r="C76" s="125"/>
      <c r="D76" s="70"/>
      <c r="E76" s="71"/>
      <c r="F76" s="53"/>
      <c r="G76" s="70"/>
      <c r="H76" s="76"/>
      <c r="I76" s="70"/>
      <c r="J76" s="237"/>
      <c r="K76" s="286" t="s">
        <v>652</v>
      </c>
      <c r="L76" s="292"/>
      <c r="M76" s="503"/>
      <c r="N76" s="505" t="s">
        <v>351</v>
      </c>
      <c r="O76" t="s">
        <v>669</v>
      </c>
      <c r="P76" s="504"/>
      <c r="Q76" s="254"/>
      <c r="R76" s="206" t="s">
        <v>0</v>
      </c>
      <c r="S76" s="190" t="s">
        <v>242</v>
      </c>
      <c r="T76" s="190" t="s">
        <v>243</v>
      </c>
      <c r="U76" s="190" t="s">
        <v>244</v>
      </c>
      <c r="V76" s="190" t="s">
        <v>245</v>
      </c>
      <c r="W76" s="207" t="s">
        <v>246</v>
      </c>
    </row>
    <row r="77" spans="1:23" ht="19.5" thickTop="1" x14ac:dyDescent="0.4">
      <c r="A77" s="10" t="s">
        <v>615</v>
      </c>
      <c r="B77" s="26"/>
      <c r="C77" s="20"/>
      <c r="D77" s="89" t="s">
        <v>576</v>
      </c>
      <c r="E77" s="75" t="s">
        <v>578</v>
      </c>
      <c r="F77" s="46" t="s">
        <v>100</v>
      </c>
      <c r="G77" s="29"/>
      <c r="H77" s="37">
        <f>C77</f>
        <v>0</v>
      </c>
      <c r="I77" s="285"/>
      <c r="J77" s="359"/>
      <c r="K77" s="360"/>
      <c r="L77" s="368"/>
      <c r="M77" s="506"/>
      <c r="N77" s="367" t="s">
        <v>395</v>
      </c>
      <c r="O77" s="147" t="s">
        <v>3</v>
      </c>
      <c r="P77" s="147" t="s">
        <v>4</v>
      </c>
      <c r="R77" s="2"/>
      <c r="S77" s="208"/>
      <c r="T77" s="208"/>
      <c r="U77" s="208"/>
      <c r="V77" s="208"/>
      <c r="W77" s="228"/>
    </row>
    <row r="78" spans="1:23" x14ac:dyDescent="0.4">
      <c r="A78" s="13" t="s">
        <v>616</v>
      </c>
      <c r="B78" s="116"/>
      <c r="C78" s="17"/>
      <c r="D78" s="172"/>
      <c r="E78" s="86"/>
      <c r="F78" s="50" t="s">
        <v>244</v>
      </c>
      <c r="G78" s="116">
        <f xml:space="preserve"> B78 + IF(ISNUMBER(D78), D78, 0) - IF(ISNUMBER(E78), E78, 0)</f>
        <v>0</v>
      </c>
      <c r="H78" s="37">
        <f>C78</f>
        <v>0</v>
      </c>
      <c r="I78" s="29"/>
      <c r="J78" s="38"/>
      <c r="K78" s="288"/>
      <c r="L78" s="254"/>
      <c r="M78" s="507"/>
      <c r="N78" s="290" t="s">
        <v>351</v>
      </c>
      <c r="O78" s="147" t="s">
        <v>396</v>
      </c>
      <c r="P78" s="147" t="s">
        <v>348</v>
      </c>
      <c r="R78" s="2"/>
      <c r="S78" s="208"/>
      <c r="T78" s="208"/>
      <c r="U78" s="208"/>
      <c r="V78" s="208"/>
      <c r="W78" s="228"/>
    </row>
    <row r="79" spans="1:23" x14ac:dyDescent="0.4">
      <c r="A79" t="s">
        <v>872</v>
      </c>
      <c r="B79" s="117"/>
      <c r="C79" s="18"/>
      <c r="D79" s="56" t="s">
        <v>561</v>
      </c>
      <c r="E79" s="41"/>
      <c r="F79" s="48"/>
      <c r="G79" s="115">
        <f>B79</f>
        <v>0</v>
      </c>
      <c r="H79" s="37">
        <f t="shared" ref="H79:H132" si="5">C79</f>
        <v>0</v>
      </c>
      <c r="I79" s="26"/>
      <c r="J79" s="17"/>
      <c r="K79" s="287"/>
      <c r="L79" s="254"/>
      <c r="M79" s="507"/>
      <c r="N79" s="164" t="s">
        <v>352</v>
      </c>
      <c r="O79" s="147" t="s">
        <v>399</v>
      </c>
      <c r="P79" s="147" t="s">
        <v>348</v>
      </c>
      <c r="Q79" t="s">
        <v>664</v>
      </c>
      <c r="R79" s="2"/>
      <c r="S79" s="208"/>
      <c r="T79" s="208"/>
      <c r="U79" s="208"/>
      <c r="V79" s="208"/>
      <c r="W79" s="228"/>
    </row>
    <row r="80" spans="1:23" x14ac:dyDescent="0.4">
      <c r="A80" t="s">
        <v>873</v>
      </c>
      <c r="B80" s="117"/>
      <c r="C80" s="18"/>
      <c r="D80" s="57"/>
      <c r="E80" s="39"/>
      <c r="F80" s="49"/>
      <c r="G80" s="115">
        <f t="shared" ref="G80:G132" si="6">B80</f>
        <v>0</v>
      </c>
      <c r="H80" s="37">
        <f t="shared" si="5"/>
        <v>0</v>
      </c>
      <c r="I80" s="25"/>
      <c r="J80" s="35"/>
      <c r="K80" s="288"/>
      <c r="L80" s="254"/>
      <c r="M80" s="507"/>
      <c r="N80" s="505"/>
      <c r="P80" t="s">
        <v>669</v>
      </c>
      <c r="Q80" s="254"/>
      <c r="R80" s="2"/>
      <c r="S80" s="208"/>
      <c r="T80" s="208"/>
      <c r="U80" s="208"/>
      <c r="V80" s="208"/>
      <c r="W80" s="228"/>
    </row>
    <row r="81" spans="1:23" x14ac:dyDescent="0.4">
      <c r="A81" t="s">
        <v>874</v>
      </c>
      <c r="B81" s="117"/>
      <c r="C81" s="18"/>
      <c r="D81" s="57"/>
      <c r="E81" s="39"/>
      <c r="F81" s="49"/>
      <c r="G81" s="115">
        <f t="shared" si="6"/>
        <v>0</v>
      </c>
      <c r="H81" s="37">
        <f t="shared" si="5"/>
        <v>0</v>
      </c>
      <c r="I81" s="25"/>
      <c r="J81" s="35"/>
      <c r="K81" s="289"/>
      <c r="L81" s="254"/>
      <c r="M81" s="507"/>
      <c r="N81" s="291" t="s">
        <v>397</v>
      </c>
      <c r="O81" s="147" t="s">
        <v>3</v>
      </c>
      <c r="P81" s="147" t="s">
        <v>4</v>
      </c>
      <c r="R81" s="2"/>
      <c r="S81" s="208"/>
      <c r="T81" s="208"/>
      <c r="U81" s="208"/>
      <c r="V81" s="208"/>
      <c r="W81" s="228"/>
    </row>
    <row r="82" spans="1:23" x14ac:dyDescent="0.4">
      <c r="A82" t="s">
        <v>888</v>
      </c>
      <c r="B82" s="117"/>
      <c r="C82" s="18"/>
      <c r="D82" s="56"/>
      <c r="E82" s="39"/>
      <c r="F82" s="49"/>
      <c r="G82" s="115">
        <f t="shared" si="6"/>
        <v>0</v>
      </c>
      <c r="H82" s="37">
        <f t="shared" si="5"/>
        <v>0</v>
      </c>
      <c r="I82" s="25"/>
      <c r="J82" s="35"/>
      <c r="K82" s="289"/>
      <c r="L82" s="254"/>
      <c r="M82" s="507"/>
      <c r="N82" s="290" t="s">
        <v>351</v>
      </c>
      <c r="O82" s="147" t="s">
        <v>348</v>
      </c>
      <c r="P82" s="147" t="s">
        <v>369</v>
      </c>
      <c r="R82" s="2"/>
      <c r="S82" s="208"/>
      <c r="T82" s="208"/>
      <c r="U82" s="208"/>
      <c r="V82" s="208"/>
      <c r="W82" s="228"/>
    </row>
    <row r="83" spans="1:23" x14ac:dyDescent="0.4">
      <c r="A83" t="s">
        <v>875</v>
      </c>
      <c r="B83" s="117"/>
      <c r="C83" s="18"/>
      <c r="D83" s="56"/>
      <c r="E83" s="39"/>
      <c r="F83" s="49"/>
      <c r="G83" s="115">
        <f t="shared" si="6"/>
        <v>0</v>
      </c>
      <c r="H83" s="37">
        <f t="shared" si="5"/>
        <v>0</v>
      </c>
      <c r="I83" s="25"/>
      <c r="J83" s="35"/>
      <c r="K83" s="287"/>
      <c r="L83" s="254"/>
      <c r="M83" s="507"/>
      <c r="N83" s="290" t="s">
        <v>352</v>
      </c>
      <c r="O83" s="147" t="s">
        <v>348</v>
      </c>
      <c r="P83" s="147" t="s">
        <v>399</v>
      </c>
      <c r="Q83" s="246" t="s">
        <v>665</v>
      </c>
      <c r="R83" s="2"/>
      <c r="S83" s="208"/>
      <c r="T83" s="208"/>
      <c r="U83" s="208"/>
      <c r="V83" s="208"/>
      <c r="W83" s="228"/>
    </row>
    <row r="84" spans="1:23" x14ac:dyDescent="0.4">
      <c r="A84" t="s">
        <v>41</v>
      </c>
      <c r="B84" s="117"/>
      <c r="C84" s="18"/>
      <c r="D84" s="56"/>
      <c r="E84" s="39"/>
      <c r="F84" s="49"/>
      <c r="G84" s="115">
        <f t="shared" si="6"/>
        <v>0</v>
      </c>
      <c r="H84" s="37">
        <f t="shared" si="5"/>
        <v>0</v>
      </c>
      <c r="I84" s="25"/>
      <c r="J84" s="35"/>
      <c r="K84" s="288"/>
      <c r="L84" s="254"/>
      <c r="M84" s="507"/>
      <c r="R84" s="2"/>
      <c r="S84" s="208"/>
      <c r="T84" s="208"/>
      <c r="U84" s="208"/>
      <c r="V84" s="208"/>
      <c r="W84" s="228"/>
    </row>
    <row r="85" spans="1:23" x14ac:dyDescent="0.4">
      <c r="A85" s="2" t="s">
        <v>335</v>
      </c>
      <c r="B85" s="117"/>
      <c r="C85" s="18"/>
      <c r="D85" s="56"/>
      <c r="E85" s="39"/>
      <c r="F85" s="49"/>
      <c r="G85" s="115">
        <f t="shared" si="6"/>
        <v>0</v>
      </c>
      <c r="H85" s="37">
        <f t="shared" si="5"/>
        <v>0</v>
      </c>
      <c r="I85" s="25"/>
      <c r="J85" s="35"/>
      <c r="K85" s="287"/>
      <c r="L85" s="254"/>
      <c r="M85" s="507"/>
      <c r="R85" s="2"/>
      <c r="S85" s="208"/>
      <c r="T85" s="208"/>
      <c r="U85" s="208"/>
      <c r="V85" s="208"/>
      <c r="W85" s="228"/>
    </row>
    <row r="86" spans="1:23" x14ac:dyDescent="0.4">
      <c r="A86" s="2" t="s">
        <v>876</v>
      </c>
      <c r="B86" s="117"/>
      <c r="C86" s="18"/>
      <c r="D86" s="56"/>
      <c r="E86" s="39"/>
      <c r="F86" s="49"/>
      <c r="G86" s="115">
        <f t="shared" si="6"/>
        <v>0</v>
      </c>
      <c r="H86" s="37">
        <f t="shared" si="5"/>
        <v>0</v>
      </c>
      <c r="I86" s="25"/>
      <c r="J86" s="35"/>
      <c r="K86" s="287"/>
      <c r="L86" s="254"/>
      <c r="M86" s="507"/>
      <c r="R86" s="2"/>
      <c r="S86" s="208"/>
      <c r="T86" s="208"/>
      <c r="U86" s="208"/>
      <c r="V86" s="208"/>
      <c r="W86" s="228"/>
    </row>
    <row r="87" spans="1:23" x14ac:dyDescent="0.4">
      <c r="A87" s="2" t="s">
        <v>877</v>
      </c>
      <c r="B87" s="117"/>
      <c r="C87" s="18"/>
      <c r="D87" s="56"/>
      <c r="E87" s="39"/>
      <c r="F87" s="49"/>
      <c r="G87" s="115">
        <f t="shared" si="6"/>
        <v>0</v>
      </c>
      <c r="H87" s="37">
        <f t="shared" si="5"/>
        <v>0</v>
      </c>
      <c r="I87" s="25"/>
      <c r="J87" s="35"/>
      <c r="K87" s="287"/>
      <c r="L87" s="254"/>
      <c r="M87" s="507"/>
      <c r="R87" s="2"/>
      <c r="S87" s="208"/>
      <c r="T87" s="208"/>
      <c r="U87" s="208"/>
      <c r="V87" s="208"/>
      <c r="W87" s="228"/>
    </row>
    <row r="88" spans="1:23" x14ac:dyDescent="0.4">
      <c r="A88" s="2" t="s">
        <v>878</v>
      </c>
      <c r="B88" s="117"/>
      <c r="C88" s="18"/>
      <c r="D88" s="56"/>
      <c r="E88" s="39"/>
      <c r="F88" s="49"/>
      <c r="G88" s="115">
        <f t="shared" si="6"/>
        <v>0</v>
      </c>
      <c r="H88" s="37">
        <f t="shared" si="5"/>
        <v>0</v>
      </c>
      <c r="I88" s="25"/>
      <c r="J88" s="35"/>
      <c r="K88" s="287"/>
      <c r="L88" s="254"/>
      <c r="M88" s="507"/>
      <c r="R88" s="2"/>
      <c r="S88" s="208"/>
      <c r="T88" s="208"/>
      <c r="U88" s="208"/>
      <c r="V88" s="208"/>
      <c r="W88" s="228"/>
    </row>
    <row r="89" spans="1:23" x14ac:dyDescent="0.4">
      <c r="A89" s="2" t="s">
        <v>879</v>
      </c>
      <c r="B89" s="117"/>
      <c r="C89" s="18"/>
      <c r="D89" s="56"/>
      <c r="E89" s="39"/>
      <c r="F89" s="49"/>
      <c r="G89" s="115">
        <f t="shared" si="6"/>
        <v>0</v>
      </c>
      <c r="H89" s="37">
        <f t="shared" si="5"/>
        <v>0</v>
      </c>
      <c r="I89" s="25"/>
      <c r="J89" s="35"/>
      <c r="K89" s="287"/>
      <c r="L89" s="254"/>
      <c r="M89" s="507"/>
      <c r="R89" s="2"/>
      <c r="S89" s="208"/>
      <c r="T89" s="208"/>
      <c r="U89" s="208"/>
      <c r="V89" s="208"/>
      <c r="W89" s="228"/>
    </row>
    <row r="90" spans="1:23" x14ac:dyDescent="0.4">
      <c r="A90" s="11" t="s">
        <v>329</v>
      </c>
      <c r="B90" s="117"/>
      <c r="C90" s="18"/>
      <c r="D90" s="56"/>
      <c r="E90" s="39"/>
      <c r="F90" s="49"/>
      <c r="G90" s="115">
        <f t="shared" si="6"/>
        <v>0</v>
      </c>
      <c r="H90" s="37">
        <f t="shared" si="5"/>
        <v>0</v>
      </c>
      <c r="I90" s="25"/>
      <c r="J90" s="35"/>
      <c r="K90" s="287"/>
      <c r="L90" s="254"/>
      <c r="M90" s="507"/>
      <c r="R90" s="2"/>
      <c r="S90" s="208"/>
      <c r="T90" s="208"/>
      <c r="U90" s="208"/>
      <c r="V90" s="208"/>
      <c r="W90" s="228"/>
    </row>
    <row r="91" spans="1:23" x14ac:dyDescent="0.4">
      <c r="A91" s="12" t="s">
        <v>28</v>
      </c>
      <c r="B91" s="117"/>
      <c r="C91" s="18"/>
      <c r="D91" s="56"/>
      <c r="E91" s="39"/>
      <c r="F91" s="49"/>
      <c r="G91" s="115">
        <f t="shared" si="6"/>
        <v>0</v>
      </c>
      <c r="H91" s="37">
        <f t="shared" si="5"/>
        <v>0</v>
      </c>
      <c r="I91" s="25"/>
      <c r="J91" s="35"/>
      <c r="K91" s="287"/>
      <c r="L91" s="254"/>
      <c r="M91" s="507"/>
      <c r="R91" s="2"/>
      <c r="S91" s="208"/>
      <c r="T91" s="208"/>
      <c r="U91" s="208"/>
      <c r="V91" s="208"/>
      <c r="W91" s="228"/>
    </row>
    <row r="92" spans="1:23" x14ac:dyDescent="0.4">
      <c r="A92" s="8" t="s">
        <v>880</v>
      </c>
      <c r="B92" s="117"/>
      <c r="C92" s="18"/>
      <c r="D92" s="56"/>
      <c r="E92" s="39"/>
      <c r="F92" s="49"/>
      <c r="G92" s="115">
        <f t="shared" si="6"/>
        <v>0</v>
      </c>
      <c r="H92" s="37">
        <f t="shared" si="5"/>
        <v>0</v>
      </c>
      <c r="I92" s="25"/>
      <c r="J92" s="35"/>
      <c r="K92" s="287"/>
      <c r="L92" s="254"/>
      <c r="M92" s="507"/>
      <c r="R92" s="2"/>
      <c r="S92" s="208"/>
      <c r="T92" s="208"/>
      <c r="U92" s="208"/>
      <c r="V92" s="208"/>
      <c r="W92" s="228"/>
    </row>
    <row r="93" spans="1:23" x14ac:dyDescent="0.4">
      <c r="A93" s="8" t="s">
        <v>881</v>
      </c>
      <c r="B93" s="117"/>
      <c r="C93" s="18"/>
      <c r="D93" s="56"/>
      <c r="E93" s="39"/>
      <c r="F93" s="49"/>
      <c r="G93" s="115">
        <f t="shared" si="6"/>
        <v>0</v>
      </c>
      <c r="H93" s="37">
        <f t="shared" si="5"/>
        <v>0</v>
      </c>
      <c r="I93" s="25"/>
      <c r="J93" s="35"/>
      <c r="K93" s="287"/>
      <c r="L93" s="254"/>
      <c r="M93" s="507"/>
      <c r="R93" s="2"/>
      <c r="S93" s="208"/>
      <c r="T93" s="208"/>
      <c r="U93" s="208"/>
      <c r="V93" s="208"/>
      <c r="W93" s="228"/>
    </row>
    <row r="94" spans="1:23" x14ac:dyDescent="0.4">
      <c r="A94" s="2" t="s">
        <v>882</v>
      </c>
      <c r="B94" s="117"/>
      <c r="C94" s="18"/>
      <c r="D94" s="56"/>
      <c r="E94" s="39"/>
      <c r="F94" s="49"/>
      <c r="G94" s="115">
        <f t="shared" si="6"/>
        <v>0</v>
      </c>
      <c r="H94" s="37">
        <f t="shared" si="5"/>
        <v>0</v>
      </c>
      <c r="I94" s="25"/>
      <c r="J94" s="35"/>
      <c r="K94" s="287"/>
      <c r="L94" s="254"/>
      <c r="M94" s="507"/>
      <c r="R94" s="2"/>
      <c r="S94" s="208"/>
      <c r="T94" s="208"/>
      <c r="U94" s="208"/>
      <c r="V94" s="208"/>
      <c r="W94" s="228"/>
    </row>
    <row r="95" spans="1:23" x14ac:dyDescent="0.4">
      <c r="A95" s="2" t="s">
        <v>883</v>
      </c>
      <c r="B95" s="117"/>
      <c r="C95" s="18"/>
      <c r="D95" s="56"/>
      <c r="E95" s="39"/>
      <c r="F95" s="49"/>
      <c r="G95" s="115">
        <f t="shared" si="6"/>
        <v>0</v>
      </c>
      <c r="H95" s="37">
        <f t="shared" si="5"/>
        <v>0</v>
      </c>
      <c r="I95" s="25"/>
      <c r="J95" s="35"/>
      <c r="K95" s="287"/>
      <c r="L95" s="254"/>
      <c r="M95" s="507"/>
      <c r="R95" s="2"/>
      <c r="S95" s="208"/>
      <c r="T95" s="208"/>
      <c r="U95" s="208"/>
      <c r="V95" s="208"/>
      <c r="W95" s="228"/>
    </row>
    <row r="96" spans="1:23" x14ac:dyDescent="0.4">
      <c r="A96" s="2" t="s">
        <v>884</v>
      </c>
      <c r="B96" s="117"/>
      <c r="C96" s="18"/>
      <c r="D96" s="56"/>
      <c r="E96" s="39"/>
      <c r="F96" s="49"/>
      <c r="G96" s="115">
        <f t="shared" si="6"/>
        <v>0</v>
      </c>
      <c r="H96" s="37">
        <f t="shared" si="5"/>
        <v>0</v>
      </c>
      <c r="I96" s="25"/>
      <c r="J96" s="38"/>
      <c r="K96" s="287"/>
      <c r="L96" s="254"/>
      <c r="M96" s="507"/>
      <c r="R96" s="2"/>
      <c r="S96" s="208"/>
      <c r="T96" s="208"/>
      <c r="U96" s="208"/>
      <c r="V96" s="208"/>
      <c r="W96" s="228"/>
    </row>
    <row r="97" spans="1:23" x14ac:dyDescent="0.4">
      <c r="A97" s="2" t="s">
        <v>331</v>
      </c>
      <c r="B97" s="117"/>
      <c r="C97" s="18"/>
      <c r="D97" s="56"/>
      <c r="E97" s="39"/>
      <c r="F97" s="49"/>
      <c r="G97" s="115">
        <f t="shared" si="6"/>
        <v>0</v>
      </c>
      <c r="H97" s="37">
        <f t="shared" si="5"/>
        <v>0</v>
      </c>
      <c r="I97" s="25"/>
      <c r="J97" s="35"/>
      <c r="K97" s="288"/>
      <c r="L97" s="254"/>
      <c r="M97" s="507"/>
      <c r="R97" s="2"/>
      <c r="S97" s="208"/>
      <c r="T97" s="208"/>
      <c r="U97" s="208"/>
      <c r="V97" s="208"/>
      <c r="W97" s="228"/>
    </row>
    <row r="98" spans="1:23" ht="19.5" thickBot="1" x14ac:dyDescent="0.45">
      <c r="A98" s="2" t="s">
        <v>327</v>
      </c>
      <c r="B98" s="117"/>
      <c r="C98" s="18"/>
      <c r="D98" s="57"/>
      <c r="E98" s="39"/>
      <c r="F98" s="49"/>
      <c r="G98" s="115">
        <f t="shared" si="6"/>
        <v>0</v>
      </c>
      <c r="H98" s="37">
        <f t="shared" si="5"/>
        <v>0</v>
      </c>
      <c r="I98" s="25"/>
      <c r="J98" s="35"/>
      <c r="K98" s="289"/>
      <c r="L98" s="254"/>
      <c r="M98" s="507"/>
      <c r="R98" s="209"/>
      <c r="S98" s="510">
        <f>SUM(S77:S97)</f>
        <v>0</v>
      </c>
      <c r="T98" s="510">
        <f>SUM(T77:T97)</f>
        <v>0</v>
      </c>
      <c r="U98" s="510">
        <f>SUM(U77:U97)</f>
        <v>0</v>
      </c>
      <c r="V98" s="510">
        <f>SUM(V77:V97)</f>
        <v>0</v>
      </c>
      <c r="W98" s="229"/>
    </row>
    <row r="99" spans="1:23" x14ac:dyDescent="0.4">
      <c r="A99" s="2" t="s">
        <v>328</v>
      </c>
      <c r="B99" s="117"/>
      <c r="C99" s="18"/>
      <c r="D99" s="57"/>
      <c r="E99" s="39"/>
      <c r="F99" s="49"/>
      <c r="G99" s="115">
        <f t="shared" si="6"/>
        <v>0</v>
      </c>
      <c r="H99" s="37">
        <f t="shared" si="5"/>
        <v>0</v>
      </c>
      <c r="I99" s="25"/>
      <c r="J99" s="35"/>
      <c r="K99" s="289"/>
      <c r="L99" s="254"/>
      <c r="M99" s="507"/>
      <c r="S99" s="208"/>
      <c r="T99" s="208"/>
      <c r="U99" s="208"/>
      <c r="V99" s="208"/>
      <c r="W99" s="509"/>
    </row>
    <row r="100" spans="1:23" x14ac:dyDescent="0.4">
      <c r="A100" s="2" t="s">
        <v>885</v>
      </c>
      <c r="B100" s="117"/>
      <c r="C100" s="18"/>
      <c r="D100" s="57"/>
      <c r="E100" s="39"/>
      <c r="F100" s="49"/>
      <c r="G100" s="115">
        <f t="shared" si="6"/>
        <v>0</v>
      </c>
      <c r="H100" s="37">
        <f t="shared" si="5"/>
        <v>0</v>
      </c>
      <c r="I100" s="25"/>
      <c r="J100" s="35"/>
      <c r="K100" s="289"/>
      <c r="L100" s="254"/>
      <c r="M100" s="507"/>
      <c r="S100" s="208"/>
      <c r="T100" s="208"/>
      <c r="U100" s="208"/>
      <c r="V100" s="208"/>
      <c r="W100" s="509"/>
    </row>
    <row r="101" spans="1:23" x14ac:dyDescent="0.4">
      <c r="A101" s="2" t="s">
        <v>332</v>
      </c>
      <c r="B101" s="117"/>
      <c r="C101" s="18"/>
      <c r="D101" s="57"/>
      <c r="E101" s="39"/>
      <c r="F101" s="49"/>
      <c r="G101" s="115">
        <f t="shared" si="6"/>
        <v>0</v>
      </c>
      <c r="H101" s="37">
        <f t="shared" si="5"/>
        <v>0</v>
      </c>
      <c r="I101" s="25"/>
      <c r="J101" s="35"/>
      <c r="K101" s="289"/>
      <c r="L101" s="254"/>
      <c r="M101" s="507"/>
      <c r="S101" s="208"/>
      <c r="T101" s="208"/>
      <c r="U101" s="208"/>
      <c r="V101" s="208"/>
      <c r="W101" s="509"/>
    </row>
    <row r="102" spans="1:23" x14ac:dyDescent="0.4">
      <c r="A102" s="2" t="s">
        <v>334</v>
      </c>
      <c r="B102" s="117"/>
      <c r="C102" s="18"/>
      <c r="D102" s="57"/>
      <c r="E102" s="39"/>
      <c r="F102" s="49"/>
      <c r="G102" s="115">
        <f t="shared" si="6"/>
        <v>0</v>
      </c>
      <c r="H102" s="37">
        <f t="shared" si="5"/>
        <v>0</v>
      </c>
      <c r="I102" s="25"/>
      <c r="J102" s="35"/>
      <c r="K102" s="289"/>
      <c r="L102" s="254"/>
      <c r="M102" s="507"/>
      <c r="S102" s="208"/>
      <c r="T102" s="208"/>
      <c r="U102" s="208"/>
      <c r="V102" s="208"/>
      <c r="W102" s="509"/>
    </row>
    <row r="103" spans="1:23" x14ac:dyDescent="0.4">
      <c r="A103" s="2" t="s">
        <v>886</v>
      </c>
      <c r="B103" s="117"/>
      <c r="C103" s="18"/>
      <c r="D103" s="57"/>
      <c r="E103" s="39"/>
      <c r="F103" s="49"/>
      <c r="G103" s="115">
        <f t="shared" si="6"/>
        <v>0</v>
      </c>
      <c r="H103" s="37">
        <f t="shared" si="5"/>
        <v>0</v>
      </c>
      <c r="I103" s="25"/>
      <c r="J103" s="35"/>
      <c r="K103" s="289"/>
      <c r="L103" s="254"/>
      <c r="M103" s="507"/>
      <c r="S103" s="208"/>
      <c r="T103" s="208"/>
      <c r="U103" s="208"/>
      <c r="V103" s="208"/>
      <c r="W103" s="509"/>
    </row>
    <row r="104" spans="1:23" x14ac:dyDescent="0.4">
      <c r="A104" s="2" t="s">
        <v>326</v>
      </c>
      <c r="B104" s="117"/>
      <c r="C104" s="18"/>
      <c r="D104" s="57"/>
      <c r="E104" s="39"/>
      <c r="F104" s="49"/>
      <c r="G104" s="115">
        <f t="shared" si="6"/>
        <v>0</v>
      </c>
      <c r="H104" s="37">
        <f t="shared" si="5"/>
        <v>0</v>
      </c>
      <c r="I104" s="25"/>
      <c r="J104" s="35"/>
      <c r="K104" s="289"/>
      <c r="L104" s="254"/>
      <c r="M104" s="507"/>
      <c r="S104" s="208"/>
      <c r="T104" s="208"/>
      <c r="U104" s="208"/>
      <c r="V104" s="208"/>
      <c r="W104" s="509"/>
    </row>
    <row r="105" spans="1:23" x14ac:dyDescent="0.4">
      <c r="A105" s="2" t="s">
        <v>333</v>
      </c>
      <c r="B105" s="117"/>
      <c r="C105" s="18"/>
      <c r="D105" s="57"/>
      <c r="E105" s="39"/>
      <c r="F105" s="49"/>
      <c r="G105" s="115">
        <f t="shared" si="6"/>
        <v>0</v>
      </c>
      <c r="H105" s="37">
        <f t="shared" si="5"/>
        <v>0</v>
      </c>
      <c r="I105" s="25"/>
      <c r="J105" s="35"/>
      <c r="K105" s="289"/>
      <c r="L105" s="254"/>
      <c r="M105" s="507"/>
      <c r="S105" s="208"/>
      <c r="T105" s="208"/>
      <c r="U105" s="208"/>
      <c r="V105" s="208"/>
      <c r="W105" s="509"/>
    </row>
    <row r="106" spans="1:23" x14ac:dyDescent="0.4">
      <c r="A106" s="2" t="s">
        <v>338</v>
      </c>
      <c r="B106" s="117"/>
      <c r="C106" s="18"/>
      <c r="D106" s="57"/>
      <c r="E106" s="39"/>
      <c r="F106" s="49"/>
      <c r="G106" s="115">
        <f t="shared" si="6"/>
        <v>0</v>
      </c>
      <c r="H106" s="37">
        <f t="shared" si="5"/>
        <v>0</v>
      </c>
      <c r="I106" s="25"/>
      <c r="J106" s="35"/>
      <c r="K106" s="289"/>
      <c r="L106" s="254"/>
      <c r="M106" s="507"/>
      <c r="S106" s="208"/>
      <c r="T106" s="208"/>
      <c r="U106" s="208"/>
      <c r="V106" s="208"/>
      <c r="W106" s="509"/>
    </row>
    <row r="107" spans="1:23" x14ac:dyDescent="0.4">
      <c r="A107" s="2" t="s">
        <v>19</v>
      </c>
      <c r="B107" s="117"/>
      <c r="C107" s="18"/>
      <c r="D107" s="57"/>
      <c r="E107" s="39"/>
      <c r="F107" s="49"/>
      <c r="G107" s="115">
        <f t="shared" si="6"/>
        <v>0</v>
      </c>
      <c r="H107" s="37">
        <f t="shared" si="5"/>
        <v>0</v>
      </c>
      <c r="I107" s="25"/>
      <c r="J107" s="35"/>
      <c r="K107" s="289"/>
      <c r="L107" s="254"/>
      <c r="M107" s="507"/>
      <c r="S107" s="208"/>
      <c r="T107" s="208"/>
      <c r="U107" s="208"/>
      <c r="V107" s="208"/>
      <c r="W107" s="509"/>
    </row>
    <row r="108" spans="1:23" x14ac:dyDescent="0.4">
      <c r="A108" s="2" t="s">
        <v>340</v>
      </c>
      <c r="B108" s="117"/>
      <c r="C108" s="18"/>
      <c r="D108" s="57"/>
      <c r="E108" s="39"/>
      <c r="F108" s="49"/>
      <c r="G108" s="115">
        <f t="shared" si="6"/>
        <v>0</v>
      </c>
      <c r="H108" s="37">
        <f t="shared" si="5"/>
        <v>0</v>
      </c>
      <c r="I108" s="25"/>
      <c r="J108" s="35"/>
      <c r="K108" s="289"/>
      <c r="L108" s="254"/>
      <c r="M108" s="507"/>
      <c r="S108" s="208"/>
      <c r="T108" s="208"/>
      <c r="U108" s="208"/>
      <c r="V108" s="208"/>
      <c r="W108" s="509"/>
    </row>
    <row r="109" spans="1:23" x14ac:dyDescent="0.4">
      <c r="A109" s="2" t="s">
        <v>453</v>
      </c>
      <c r="B109" s="117"/>
      <c r="C109" s="18"/>
      <c r="D109" s="57"/>
      <c r="E109" s="39"/>
      <c r="F109" s="49"/>
      <c r="G109" s="115">
        <f t="shared" si="6"/>
        <v>0</v>
      </c>
      <c r="H109" s="37">
        <f t="shared" si="5"/>
        <v>0</v>
      </c>
      <c r="I109" s="25"/>
      <c r="J109" s="35"/>
      <c r="K109" s="289"/>
      <c r="L109" s="254"/>
      <c r="M109" s="507"/>
      <c r="S109" s="208"/>
      <c r="T109" s="208"/>
      <c r="U109" s="208"/>
      <c r="V109" s="208"/>
      <c r="W109" s="509"/>
    </row>
    <row r="110" spans="1:23" x14ac:dyDescent="0.4">
      <c r="A110" s="2" t="s">
        <v>103</v>
      </c>
      <c r="B110" s="117"/>
      <c r="C110" s="18"/>
      <c r="D110" s="57"/>
      <c r="E110" s="39"/>
      <c r="F110" s="49"/>
      <c r="G110" s="115">
        <f t="shared" si="6"/>
        <v>0</v>
      </c>
      <c r="H110" s="37">
        <f t="shared" si="5"/>
        <v>0</v>
      </c>
      <c r="I110" s="25"/>
      <c r="J110" s="35"/>
      <c r="K110" s="289"/>
      <c r="L110" s="254"/>
      <c r="M110" s="507"/>
      <c r="S110" s="208"/>
      <c r="T110" s="208"/>
      <c r="U110" s="208"/>
      <c r="V110" s="208"/>
      <c r="W110" s="509"/>
    </row>
    <row r="111" spans="1:23" x14ac:dyDescent="0.4">
      <c r="A111" s="2" t="s">
        <v>887</v>
      </c>
      <c r="B111" s="117"/>
      <c r="C111" s="18"/>
      <c r="D111" s="57"/>
      <c r="E111" s="39"/>
      <c r="F111" s="49"/>
      <c r="G111" s="115">
        <f t="shared" si="6"/>
        <v>0</v>
      </c>
      <c r="H111" s="37">
        <f t="shared" si="5"/>
        <v>0</v>
      </c>
      <c r="I111" s="25"/>
      <c r="J111" s="35"/>
      <c r="K111" s="289"/>
      <c r="L111" s="254"/>
      <c r="M111" s="507"/>
      <c r="S111" s="208"/>
      <c r="T111" s="208"/>
      <c r="U111" s="208"/>
      <c r="V111" s="208"/>
      <c r="W111" s="509"/>
    </row>
    <row r="112" spans="1:23" x14ac:dyDescent="0.4">
      <c r="A112" s="2" t="s">
        <v>890</v>
      </c>
      <c r="B112" s="117"/>
      <c r="C112" s="18"/>
      <c r="D112" s="57"/>
      <c r="E112" s="39"/>
      <c r="F112" s="49"/>
      <c r="G112" s="115">
        <f t="shared" si="6"/>
        <v>0</v>
      </c>
      <c r="H112" s="37">
        <f t="shared" si="5"/>
        <v>0</v>
      </c>
      <c r="I112" s="25"/>
      <c r="J112" s="35"/>
      <c r="K112" s="289"/>
      <c r="L112" s="254"/>
      <c r="M112" s="507"/>
      <c r="S112" s="208"/>
      <c r="T112" s="208"/>
      <c r="U112" s="208"/>
      <c r="V112" s="208"/>
      <c r="W112" s="509"/>
    </row>
    <row r="113" spans="1:23" x14ac:dyDescent="0.4">
      <c r="A113" s="2" t="s">
        <v>891</v>
      </c>
      <c r="B113" s="117"/>
      <c r="C113" s="18"/>
      <c r="D113" s="57"/>
      <c r="E113" s="39"/>
      <c r="F113" s="49"/>
      <c r="G113" s="115">
        <f t="shared" si="6"/>
        <v>0</v>
      </c>
      <c r="H113" s="37">
        <f t="shared" si="5"/>
        <v>0</v>
      </c>
      <c r="I113" s="25"/>
      <c r="J113" s="35"/>
      <c r="K113" s="289"/>
      <c r="L113" s="254"/>
      <c r="M113" s="507"/>
      <c r="S113" s="208"/>
      <c r="T113" s="208"/>
      <c r="U113" s="208"/>
      <c r="V113" s="208"/>
      <c r="W113" s="509"/>
    </row>
    <row r="114" spans="1:23" x14ac:dyDescent="0.4">
      <c r="A114" s="2" t="s">
        <v>894</v>
      </c>
      <c r="B114" s="117"/>
      <c r="C114" s="18"/>
      <c r="D114" s="57"/>
      <c r="E114" s="39"/>
      <c r="F114" s="49"/>
      <c r="G114" s="115">
        <f t="shared" si="6"/>
        <v>0</v>
      </c>
      <c r="H114" s="37">
        <f t="shared" si="5"/>
        <v>0</v>
      </c>
      <c r="I114" s="25"/>
      <c r="J114" s="35"/>
      <c r="K114" s="289"/>
      <c r="L114" s="254"/>
      <c r="M114" s="507"/>
      <c r="S114" s="208"/>
      <c r="T114" s="208"/>
      <c r="U114" s="208"/>
      <c r="V114" s="208"/>
      <c r="W114" s="509"/>
    </row>
    <row r="115" spans="1:23" x14ac:dyDescent="0.4">
      <c r="A115" s="2" t="s">
        <v>908</v>
      </c>
      <c r="B115" s="117"/>
      <c r="C115" s="18"/>
      <c r="D115" s="57"/>
      <c r="E115" s="39"/>
      <c r="F115" s="49"/>
      <c r="G115" s="115">
        <f t="shared" si="6"/>
        <v>0</v>
      </c>
      <c r="H115" s="37">
        <f t="shared" si="5"/>
        <v>0</v>
      </c>
      <c r="I115" s="25"/>
      <c r="J115" s="35"/>
      <c r="K115" s="289"/>
      <c r="L115" s="254"/>
      <c r="M115" s="507"/>
      <c r="S115" s="208"/>
      <c r="T115" s="208"/>
      <c r="U115" s="208"/>
      <c r="V115" s="208"/>
      <c r="W115" s="509"/>
    </row>
    <row r="116" spans="1:23" x14ac:dyDescent="0.4">
      <c r="A116" t="s">
        <v>896</v>
      </c>
      <c r="B116" s="117"/>
      <c r="C116" s="18"/>
      <c r="D116" s="57"/>
      <c r="E116" s="39"/>
      <c r="F116" s="49"/>
      <c r="G116" s="115">
        <f t="shared" si="6"/>
        <v>0</v>
      </c>
      <c r="H116" s="37">
        <f t="shared" si="5"/>
        <v>0</v>
      </c>
      <c r="I116" s="25"/>
      <c r="J116" s="35"/>
      <c r="K116" s="289"/>
      <c r="L116" s="254"/>
      <c r="M116" s="507"/>
      <c r="S116" s="208"/>
      <c r="T116" s="208"/>
      <c r="U116" s="208"/>
      <c r="V116" s="208"/>
      <c r="W116" s="509"/>
    </row>
    <row r="117" spans="1:23" x14ac:dyDescent="0.4">
      <c r="A117" t="s">
        <v>895</v>
      </c>
      <c r="B117" s="117"/>
      <c r="C117" s="18"/>
      <c r="D117" s="57"/>
      <c r="E117" s="39"/>
      <c r="F117" s="49"/>
      <c r="G117" s="115">
        <f t="shared" si="6"/>
        <v>0</v>
      </c>
      <c r="H117" s="37">
        <f t="shared" si="5"/>
        <v>0</v>
      </c>
      <c r="I117" s="25"/>
      <c r="J117" s="35"/>
      <c r="K117" s="289"/>
      <c r="L117" s="254"/>
      <c r="M117" s="507"/>
      <c r="S117" s="208"/>
      <c r="T117" s="208"/>
      <c r="U117" s="208"/>
      <c r="V117" s="208"/>
      <c r="W117" s="509"/>
    </row>
    <row r="118" spans="1:23" x14ac:dyDescent="0.4">
      <c r="A118" t="s">
        <v>897</v>
      </c>
      <c r="B118" s="117"/>
      <c r="C118" s="18"/>
      <c r="D118" s="57"/>
      <c r="E118" s="39"/>
      <c r="F118" s="49"/>
      <c r="G118" s="115">
        <f t="shared" si="6"/>
        <v>0</v>
      </c>
      <c r="H118" s="37">
        <f t="shared" si="5"/>
        <v>0</v>
      </c>
      <c r="I118" s="25"/>
      <c r="J118" s="35"/>
      <c r="K118" s="289"/>
      <c r="L118" s="254"/>
      <c r="M118" s="507"/>
      <c r="S118" s="208"/>
      <c r="T118" s="208"/>
      <c r="U118" s="208"/>
      <c r="V118" s="208"/>
      <c r="W118" s="509"/>
    </row>
    <row r="119" spans="1:23" x14ac:dyDescent="0.4">
      <c r="A119" s="2" t="s">
        <v>889</v>
      </c>
      <c r="B119" s="117"/>
      <c r="C119" s="18"/>
      <c r="D119" s="57"/>
      <c r="E119" s="39"/>
      <c r="F119" s="49"/>
      <c r="G119" s="115">
        <f t="shared" si="6"/>
        <v>0</v>
      </c>
      <c r="H119" s="37">
        <f t="shared" si="5"/>
        <v>0</v>
      </c>
      <c r="I119" s="25"/>
      <c r="J119" s="35"/>
      <c r="K119" s="289"/>
      <c r="L119" s="254"/>
      <c r="M119" s="507"/>
      <c r="S119" s="208"/>
      <c r="T119" s="208"/>
      <c r="U119" s="208"/>
      <c r="V119" s="208"/>
      <c r="W119" s="509"/>
    </row>
    <row r="120" spans="1:23" x14ac:dyDescent="0.4">
      <c r="A120" s="2" t="s">
        <v>720</v>
      </c>
      <c r="B120" s="117"/>
      <c r="C120" s="18"/>
      <c r="D120" s="57"/>
      <c r="E120" s="39"/>
      <c r="F120" s="49"/>
      <c r="G120" s="115">
        <f t="shared" si="6"/>
        <v>0</v>
      </c>
      <c r="H120" s="37">
        <f t="shared" si="5"/>
        <v>0</v>
      </c>
      <c r="I120" s="25"/>
      <c r="J120" s="35"/>
      <c r="K120" s="289"/>
      <c r="L120" s="254"/>
      <c r="M120" s="507"/>
      <c r="S120" s="208"/>
      <c r="T120" s="208"/>
      <c r="U120" s="208"/>
      <c r="V120" s="208"/>
      <c r="W120" s="509"/>
    </row>
    <row r="121" spans="1:23" x14ac:dyDescent="0.4">
      <c r="A121" s="2"/>
      <c r="B121" s="117"/>
      <c r="C121" s="18"/>
      <c r="D121" s="57"/>
      <c r="E121" s="39"/>
      <c r="F121" s="49"/>
      <c r="G121" s="115">
        <f t="shared" si="6"/>
        <v>0</v>
      </c>
      <c r="H121" s="37">
        <f t="shared" si="5"/>
        <v>0</v>
      </c>
      <c r="I121" s="25"/>
      <c r="J121" s="35"/>
      <c r="K121" s="289"/>
      <c r="L121" s="254"/>
      <c r="M121" s="507"/>
      <c r="S121" s="208"/>
      <c r="T121" s="208"/>
      <c r="U121" s="208"/>
      <c r="V121" s="208"/>
      <c r="W121" s="509"/>
    </row>
    <row r="122" spans="1:23" x14ac:dyDescent="0.4">
      <c r="A122" s="2"/>
      <c r="B122" s="117"/>
      <c r="C122" s="18"/>
      <c r="D122" s="57"/>
      <c r="E122" s="39"/>
      <c r="F122" s="49"/>
      <c r="G122" s="115">
        <f t="shared" si="6"/>
        <v>0</v>
      </c>
      <c r="H122" s="37">
        <f t="shared" si="5"/>
        <v>0</v>
      </c>
      <c r="I122" s="25"/>
      <c r="J122" s="35"/>
      <c r="K122" s="289"/>
      <c r="L122" s="254"/>
      <c r="M122" s="507"/>
      <c r="S122" s="208"/>
      <c r="T122" s="208"/>
      <c r="U122" s="208"/>
      <c r="V122" s="208"/>
      <c r="W122" s="509"/>
    </row>
    <row r="123" spans="1:23" x14ac:dyDescent="0.4">
      <c r="A123" s="2"/>
      <c r="B123" s="117"/>
      <c r="C123" s="18"/>
      <c r="D123" s="57"/>
      <c r="E123" s="39"/>
      <c r="F123" s="49"/>
      <c r="G123" s="115">
        <f t="shared" si="6"/>
        <v>0</v>
      </c>
      <c r="H123" s="37">
        <f t="shared" si="5"/>
        <v>0</v>
      </c>
      <c r="I123" s="25"/>
      <c r="J123" s="35"/>
      <c r="K123" s="289"/>
      <c r="L123" s="254"/>
      <c r="M123" s="507"/>
      <c r="S123" s="208"/>
      <c r="T123" s="208"/>
      <c r="U123" s="208"/>
      <c r="V123" s="208"/>
      <c r="W123" s="509"/>
    </row>
    <row r="124" spans="1:23" x14ac:dyDescent="0.4">
      <c r="A124" s="2"/>
      <c r="B124" s="117"/>
      <c r="C124" s="18"/>
      <c r="D124" s="57"/>
      <c r="E124" s="39"/>
      <c r="F124" s="49"/>
      <c r="G124" s="115">
        <f t="shared" si="6"/>
        <v>0</v>
      </c>
      <c r="H124" s="37">
        <f t="shared" si="5"/>
        <v>0</v>
      </c>
      <c r="I124" s="25"/>
      <c r="J124" s="35"/>
      <c r="K124" s="289"/>
      <c r="L124" s="254"/>
      <c r="M124" s="507"/>
      <c r="S124" s="208"/>
      <c r="T124" s="208"/>
      <c r="U124" s="208"/>
      <c r="V124" s="208"/>
      <c r="W124" s="509"/>
    </row>
    <row r="125" spans="1:23" x14ac:dyDescent="0.4">
      <c r="A125" s="2"/>
      <c r="B125" s="117"/>
      <c r="C125" s="18"/>
      <c r="D125" s="57"/>
      <c r="E125" s="39"/>
      <c r="F125" s="49"/>
      <c r="G125" s="115">
        <f t="shared" si="6"/>
        <v>0</v>
      </c>
      <c r="H125" s="37">
        <f t="shared" si="5"/>
        <v>0</v>
      </c>
      <c r="I125" s="25"/>
      <c r="J125" s="35"/>
      <c r="K125" s="289"/>
      <c r="L125" s="254"/>
      <c r="M125" s="507"/>
      <c r="S125" s="208"/>
      <c r="T125" s="208"/>
      <c r="U125" s="208"/>
      <c r="V125" s="208"/>
      <c r="W125" s="509"/>
    </row>
    <row r="126" spans="1:23" x14ac:dyDescent="0.4">
      <c r="A126" s="2" t="s">
        <v>748</v>
      </c>
      <c r="B126" s="117"/>
      <c r="C126" s="18"/>
      <c r="D126" s="57"/>
      <c r="E126" s="39"/>
      <c r="F126" s="49"/>
      <c r="G126" s="115">
        <f t="shared" si="6"/>
        <v>0</v>
      </c>
      <c r="H126" s="37">
        <f t="shared" si="5"/>
        <v>0</v>
      </c>
      <c r="I126" s="25"/>
      <c r="J126" s="35"/>
      <c r="K126" s="289"/>
      <c r="L126" s="254"/>
      <c r="M126" s="507"/>
      <c r="S126" s="208"/>
      <c r="T126" s="208"/>
      <c r="U126" s="208"/>
      <c r="V126" s="208"/>
      <c r="W126" s="509"/>
    </row>
    <row r="127" spans="1:23" x14ac:dyDescent="0.4">
      <c r="A127" s="2" t="s">
        <v>892</v>
      </c>
      <c r="B127" s="117"/>
      <c r="C127" s="18"/>
      <c r="D127" s="57"/>
      <c r="E127" s="39"/>
      <c r="F127" s="49"/>
      <c r="G127" s="115">
        <f t="shared" si="6"/>
        <v>0</v>
      </c>
      <c r="H127" s="37">
        <f t="shared" si="5"/>
        <v>0</v>
      </c>
      <c r="I127" s="25"/>
      <c r="J127" s="35"/>
      <c r="K127" s="289"/>
      <c r="L127" s="254"/>
      <c r="M127" s="507"/>
      <c r="S127" s="208"/>
      <c r="T127" s="208"/>
      <c r="U127" s="208"/>
      <c r="V127" s="208"/>
      <c r="W127" s="509"/>
    </row>
    <row r="128" spans="1:23" x14ac:dyDescent="0.4">
      <c r="A128" s="2" t="s">
        <v>53</v>
      </c>
      <c r="B128" s="117"/>
      <c r="C128" s="18"/>
      <c r="D128" s="93"/>
      <c r="E128" s="39"/>
      <c r="F128" s="49"/>
      <c r="G128" s="115">
        <f t="shared" si="6"/>
        <v>0</v>
      </c>
      <c r="H128" s="37">
        <f t="shared" si="5"/>
        <v>0</v>
      </c>
      <c r="I128" s="25"/>
      <c r="J128" s="35"/>
      <c r="K128" s="289"/>
      <c r="L128" s="254"/>
      <c r="M128" s="507"/>
      <c r="N128" s="141"/>
      <c r="O128" t="s">
        <v>58</v>
      </c>
      <c r="S128" s="208"/>
      <c r="T128" s="208"/>
      <c r="U128" s="208"/>
      <c r="V128" s="208"/>
      <c r="W128" s="509"/>
    </row>
    <row r="129" spans="1:23" x14ac:dyDescent="0.4">
      <c r="A129" s="8" t="s">
        <v>893</v>
      </c>
      <c r="B129" s="117"/>
      <c r="C129" s="18"/>
      <c r="D129" s="68"/>
      <c r="E129" s="64"/>
      <c r="F129" s="49"/>
      <c r="G129" s="115">
        <f t="shared" si="6"/>
        <v>0</v>
      </c>
      <c r="H129" s="37">
        <f t="shared" si="5"/>
        <v>0</v>
      </c>
      <c r="I129" s="25"/>
      <c r="J129" s="35"/>
      <c r="K129" s="289"/>
      <c r="L129" s="254"/>
      <c r="M129" s="507"/>
      <c r="N129" s="141"/>
      <c r="O129" t="s">
        <v>45</v>
      </c>
      <c r="S129" s="208"/>
      <c r="T129" s="208"/>
      <c r="U129" s="208"/>
      <c r="V129" s="208"/>
      <c r="W129" s="509"/>
    </row>
    <row r="130" spans="1:23" x14ac:dyDescent="0.4">
      <c r="A130" s="8" t="s">
        <v>23</v>
      </c>
      <c r="B130" s="117"/>
      <c r="C130" s="19"/>
      <c r="D130" s="26"/>
      <c r="E130" s="66"/>
      <c r="F130" s="51"/>
      <c r="G130" s="115">
        <f t="shared" si="6"/>
        <v>0</v>
      </c>
      <c r="H130" s="37">
        <f t="shared" si="5"/>
        <v>0</v>
      </c>
      <c r="I130" s="29"/>
      <c r="J130" s="38"/>
      <c r="K130" s="287"/>
      <c r="L130" s="254"/>
      <c r="M130" s="507"/>
      <c r="N130" s="141"/>
      <c r="O130" t="s">
        <v>46</v>
      </c>
      <c r="S130" s="208"/>
      <c r="T130" s="208"/>
      <c r="U130" s="208"/>
      <c r="V130" s="208"/>
      <c r="W130" s="509"/>
    </row>
    <row r="131" spans="1:23" x14ac:dyDescent="0.4">
      <c r="A131" s="10" t="s">
        <v>909</v>
      </c>
      <c r="B131" s="117"/>
      <c r="C131" s="17"/>
      <c r="D131" s="25"/>
      <c r="E131" s="59"/>
      <c r="F131" s="52"/>
      <c r="G131" s="115">
        <f t="shared" si="6"/>
        <v>0</v>
      </c>
      <c r="H131" s="37">
        <f t="shared" si="5"/>
        <v>0</v>
      </c>
      <c r="I131" s="25"/>
      <c r="J131" s="35"/>
      <c r="K131" s="288"/>
      <c r="L131" s="254"/>
      <c r="M131" s="507"/>
      <c r="N131" s="141"/>
      <c r="O131" t="s">
        <v>47</v>
      </c>
      <c r="S131" s="208"/>
      <c r="T131" s="208"/>
      <c r="U131" s="208"/>
      <c r="V131" s="208"/>
      <c r="W131" s="509"/>
    </row>
    <row r="132" spans="1:23" x14ac:dyDescent="0.4">
      <c r="A132" s="10" t="s">
        <v>14</v>
      </c>
      <c r="B132" s="119"/>
      <c r="C132" s="21"/>
      <c r="D132" s="29"/>
      <c r="E132" s="145" t="s">
        <v>87</v>
      </c>
      <c r="F132" s="50"/>
      <c r="G132" s="115">
        <f t="shared" si="6"/>
        <v>0</v>
      </c>
      <c r="H132" s="37">
        <f t="shared" si="5"/>
        <v>0</v>
      </c>
      <c r="I132" s="29"/>
      <c r="J132" s="38"/>
      <c r="K132" s="287"/>
      <c r="L132" s="254"/>
      <c r="M132" s="507"/>
      <c r="O132" t="s">
        <v>88</v>
      </c>
      <c r="S132" s="208"/>
      <c r="T132" s="208"/>
      <c r="U132" s="208"/>
      <c r="V132" s="208"/>
      <c r="W132" s="509"/>
    </row>
    <row r="133" spans="1:23" ht="19.5" thickBot="1" x14ac:dyDescent="0.45">
      <c r="A133" s="77"/>
      <c r="B133" s="27">
        <f>SUM(B5:B132)</f>
        <v>0</v>
      </c>
      <c r="C133" s="22">
        <f>SUM(C5:C132)</f>
        <v>0</v>
      </c>
      <c r="D133" s="70"/>
      <c r="E133" s="73"/>
      <c r="F133" s="74"/>
      <c r="G133" s="115"/>
      <c r="H133" s="37"/>
      <c r="I133" s="70"/>
      <c r="J133" s="72"/>
      <c r="K133" s="361"/>
      <c r="L133" s="325"/>
      <c r="M133" s="508"/>
      <c r="S133" s="208"/>
      <c r="T133" s="208"/>
      <c r="U133" s="208"/>
      <c r="V133" s="208"/>
      <c r="W133" s="509"/>
    </row>
    <row r="134" spans="1:23" ht="19.5" thickTop="1" x14ac:dyDescent="0.4">
      <c r="B134" s="3"/>
      <c r="C134" s="23"/>
      <c r="D134" s="29"/>
      <c r="E134" s="75"/>
      <c r="F134" s="46"/>
      <c r="G134" s="29"/>
      <c r="H134" s="38"/>
      <c r="I134" s="363"/>
      <c r="J134" s="365"/>
      <c r="K134" s="366" t="s">
        <v>59</v>
      </c>
      <c r="L134" s="362"/>
      <c r="S134" s="208"/>
      <c r="T134" s="208"/>
      <c r="U134" s="208"/>
      <c r="V134" s="208"/>
      <c r="W134" s="509"/>
    </row>
    <row r="135" spans="1:23" x14ac:dyDescent="0.4">
      <c r="A135" s="8"/>
      <c r="B135" s="28"/>
      <c r="C135" s="19"/>
      <c r="D135" s="26"/>
      <c r="E135" s="41"/>
      <c r="F135" s="48"/>
      <c r="G135" s="26"/>
      <c r="H135" s="17"/>
      <c r="I135" s="26"/>
      <c r="J135" s="17"/>
      <c r="K135" s="89" t="s">
        <v>49</v>
      </c>
      <c r="S135" s="208"/>
      <c r="T135" s="208"/>
      <c r="U135" s="208"/>
      <c r="V135" s="208"/>
      <c r="W135" s="509"/>
    </row>
    <row r="136" spans="1:23" x14ac:dyDescent="0.4">
      <c r="A136" s="8" t="s">
        <v>15</v>
      </c>
      <c r="B136" s="28"/>
      <c r="C136" s="19"/>
      <c r="D136" s="58"/>
      <c r="E136" s="39"/>
      <c r="F136" s="49"/>
      <c r="G136" s="25"/>
      <c r="H136" s="35"/>
      <c r="I136" s="58"/>
      <c r="J136" s="39"/>
      <c r="K136" s="364" t="s">
        <v>50</v>
      </c>
      <c r="S136" s="208"/>
      <c r="T136" s="208"/>
      <c r="U136" s="208"/>
      <c r="V136" s="208"/>
      <c r="W136" s="509"/>
    </row>
    <row r="137" spans="1:23" x14ac:dyDescent="0.4">
      <c r="A137" s="3" t="s">
        <v>16</v>
      </c>
      <c r="B137" s="25"/>
      <c r="C137" s="17"/>
      <c r="D137" s="65"/>
      <c r="E137" s="39"/>
      <c r="F137" s="49"/>
      <c r="G137" s="25"/>
      <c r="H137" s="35"/>
      <c r="I137" s="65"/>
      <c r="J137" s="35"/>
      <c r="S137" s="208"/>
      <c r="T137" s="208"/>
      <c r="U137" s="208"/>
      <c r="V137" s="208"/>
      <c r="W137" s="509"/>
    </row>
    <row r="138" spans="1:23" x14ac:dyDescent="0.4">
      <c r="A138" s="7" t="s">
        <v>17</v>
      </c>
      <c r="B138" s="25"/>
      <c r="C138" s="18"/>
      <c r="D138" s="29"/>
      <c r="E138" s="67"/>
      <c r="F138" s="52"/>
      <c r="G138" s="25"/>
      <c r="H138" s="35"/>
      <c r="I138" s="25"/>
      <c r="J138" s="140"/>
      <c r="S138" s="208"/>
      <c r="T138" s="208"/>
      <c r="U138" s="208"/>
      <c r="V138" s="208"/>
      <c r="W138" s="509"/>
    </row>
    <row r="139" spans="1:23" x14ac:dyDescent="0.4">
      <c r="A139" s="7" t="s">
        <v>18</v>
      </c>
      <c r="B139" s="29"/>
      <c r="C139" s="18"/>
      <c r="D139" s="25"/>
      <c r="E139" s="64"/>
      <c r="F139" s="52"/>
      <c r="G139" s="25"/>
      <c r="H139" s="35"/>
      <c r="I139" s="25"/>
      <c r="J139" s="55"/>
      <c r="S139" s="208"/>
      <c r="T139" s="208"/>
      <c r="U139" s="208"/>
      <c r="V139" s="208"/>
      <c r="W139" s="509"/>
    </row>
    <row r="140" spans="1:23" x14ac:dyDescent="0.4">
      <c r="A140" s="7" t="s">
        <v>22</v>
      </c>
      <c r="B140" s="29"/>
      <c r="C140" s="18"/>
      <c r="D140" s="62"/>
      <c r="E140" s="39"/>
      <c r="F140" s="49"/>
      <c r="G140" s="62"/>
      <c r="H140" s="35"/>
      <c r="I140" s="25"/>
      <c r="J140" s="35"/>
      <c r="S140" s="205"/>
      <c r="T140" s="205"/>
      <c r="U140" s="205"/>
      <c r="V140" s="205"/>
      <c r="W140" s="509"/>
    </row>
    <row r="141" spans="1:23" x14ac:dyDescent="0.4">
      <c r="A141" s="7" t="s">
        <v>40</v>
      </c>
      <c r="B141" s="29"/>
      <c r="C141" s="19"/>
      <c r="D141" s="60"/>
      <c r="E141" s="39"/>
      <c r="F141" s="49"/>
      <c r="G141" s="60"/>
      <c r="H141" s="35"/>
      <c r="I141" s="25"/>
      <c r="J141" s="35"/>
      <c r="S141" s="205"/>
      <c r="T141" s="205"/>
      <c r="U141" s="205"/>
      <c r="V141" s="205"/>
      <c r="W141" s="204"/>
    </row>
    <row r="142" spans="1:23" x14ac:dyDescent="0.4">
      <c r="A142" s="7" t="s">
        <v>42</v>
      </c>
      <c r="B142" s="29"/>
      <c r="C142" s="17"/>
      <c r="D142" s="57"/>
      <c r="E142" s="92"/>
      <c r="F142" s="49"/>
      <c r="G142" s="57"/>
      <c r="H142" s="35"/>
      <c r="I142" s="25"/>
      <c r="J142" s="94"/>
      <c r="S142" s="205"/>
      <c r="T142" s="205"/>
      <c r="U142" s="205"/>
      <c r="V142" s="205"/>
      <c r="W142" s="204"/>
    </row>
    <row r="143" spans="1:23" x14ac:dyDescent="0.4">
      <c r="A143" s="7" t="s">
        <v>43</v>
      </c>
      <c r="B143" s="29"/>
      <c r="C143" s="17"/>
      <c r="D143" s="57"/>
      <c r="E143" s="45"/>
      <c r="F143" s="49"/>
      <c r="G143" s="57"/>
      <c r="H143" s="35"/>
      <c r="I143" s="25"/>
      <c r="J143" s="83"/>
      <c r="K143" t="s">
        <v>54</v>
      </c>
      <c r="S143" s="205"/>
      <c r="T143" s="205"/>
      <c r="U143" s="205"/>
      <c r="V143" s="205"/>
      <c r="W143" s="204"/>
    </row>
    <row r="144" spans="1:23" x14ac:dyDescent="0.4">
      <c r="A144" s="7" t="s">
        <v>19</v>
      </c>
      <c r="B144" s="29"/>
      <c r="C144" s="17"/>
      <c r="D144" s="63"/>
      <c r="E144" s="39"/>
      <c r="F144" s="49"/>
      <c r="G144" s="63"/>
      <c r="H144" s="35"/>
      <c r="I144" s="25"/>
      <c r="J144" s="35"/>
      <c r="S144" s="205"/>
      <c r="T144" s="205"/>
      <c r="U144" s="205"/>
      <c r="V144" s="205"/>
      <c r="W144" s="204"/>
    </row>
    <row r="145" spans="1:23" x14ac:dyDescent="0.4">
      <c r="A145" s="7" t="s">
        <v>20</v>
      </c>
      <c r="B145" s="26"/>
      <c r="C145" s="18"/>
      <c r="D145" s="57"/>
      <c r="E145" s="39"/>
      <c r="F145" s="49"/>
      <c r="G145" s="57"/>
      <c r="H145" s="35"/>
      <c r="I145" s="25"/>
      <c r="J145" s="35"/>
      <c r="W145" s="204"/>
    </row>
    <row r="146" spans="1:23" ht="19.5" thickBot="1" x14ac:dyDescent="0.45">
      <c r="A146" s="77" t="s">
        <v>21</v>
      </c>
      <c r="B146" s="70"/>
      <c r="C146" s="79"/>
      <c r="D146" s="27"/>
      <c r="E146" s="71"/>
      <c r="F146" s="53"/>
      <c r="G146" s="81" t="s">
        <v>687</v>
      </c>
      <c r="H146" s="78" t="s">
        <v>686</v>
      </c>
      <c r="I146" s="27" t="s">
        <v>686</v>
      </c>
      <c r="J146" s="82" t="s">
        <v>687</v>
      </c>
      <c r="W146" s="204"/>
    </row>
    <row r="147" spans="1:23" ht="20.25" thickTop="1" thickBot="1" x14ac:dyDescent="0.45">
      <c r="A147" s="4"/>
      <c r="B147" s="30"/>
      <c r="C147" s="24"/>
      <c r="D147" s="30"/>
      <c r="E147" s="40"/>
      <c r="F147" s="53"/>
      <c r="G147" s="54">
        <f>SUM(G77:G146)</f>
        <v>0</v>
      </c>
      <c r="H147" s="80">
        <f>SUM(H77:H146)</f>
        <v>0</v>
      </c>
      <c r="I147" s="30">
        <f>SUM(I5:I146)</f>
        <v>0</v>
      </c>
      <c r="J147" s="24">
        <f>SUM(J5:J146)</f>
        <v>0</v>
      </c>
      <c r="W147" s="204"/>
    </row>
    <row r="148" spans="1:23" x14ac:dyDescent="0.4">
      <c r="A148" s="2"/>
      <c r="B148" s="190"/>
    </row>
    <row r="149" spans="1:23" x14ac:dyDescent="0.4">
      <c r="G149" s="84">
        <f>(H147-G147)</f>
        <v>0</v>
      </c>
      <c r="H149" t="s">
        <v>63</v>
      </c>
      <c r="I149" t="s">
        <v>62</v>
      </c>
    </row>
    <row r="151" spans="1:23" x14ac:dyDescent="0.4">
      <c r="B151" t="s">
        <v>72</v>
      </c>
    </row>
    <row r="152" spans="1:23" x14ac:dyDescent="0.4">
      <c r="B152" t="s">
        <v>71</v>
      </c>
      <c r="F152" t="s">
        <v>155</v>
      </c>
    </row>
    <row r="153" spans="1:23" x14ac:dyDescent="0.4">
      <c r="B153" t="s">
        <v>156</v>
      </c>
    </row>
    <row r="154" spans="1:23" x14ac:dyDescent="0.4">
      <c r="B154" s="151" t="s">
        <v>154</v>
      </c>
    </row>
    <row r="155" spans="1:23" x14ac:dyDescent="0.4">
      <c r="B155" s="151" t="s">
        <v>157</v>
      </c>
    </row>
    <row r="156" spans="1:23" x14ac:dyDescent="0.4">
      <c r="B156" t="s">
        <v>101</v>
      </c>
    </row>
    <row r="157" spans="1:23" ht="19.5" thickBot="1" x14ac:dyDescent="0.45">
      <c r="B157" t="s">
        <v>222</v>
      </c>
    </row>
    <row r="158" spans="1:23" x14ac:dyDescent="0.4">
      <c r="B158" s="167" t="s">
        <v>98</v>
      </c>
      <c r="C158" s="168"/>
      <c r="D158" s="197" t="s">
        <v>4</v>
      </c>
      <c r="E158" s="168"/>
      <c r="F158" s="168"/>
      <c r="G158" s="168"/>
      <c r="H158" s="169"/>
    </row>
    <row r="159" spans="1:23" x14ac:dyDescent="0.4">
      <c r="B159" s="170" t="s">
        <v>99</v>
      </c>
      <c r="C159" s="171">
        <v>10000</v>
      </c>
      <c r="D159" s="196" t="s">
        <v>100</v>
      </c>
      <c r="E159" s="171">
        <v>10000</v>
      </c>
      <c r="F159" s="172"/>
      <c r="G159" s="195" t="s">
        <v>166</v>
      </c>
      <c r="H159" s="173"/>
    </row>
    <row r="160" spans="1:23" x14ac:dyDescent="0.4">
      <c r="B160" s="170" t="s">
        <v>214</v>
      </c>
      <c r="C160" s="171"/>
      <c r="D160" s="172"/>
      <c r="E160" s="171"/>
      <c r="F160" s="172"/>
      <c r="G160" s="172"/>
      <c r="H160" s="173"/>
    </row>
    <row r="161" spans="2:8" x14ac:dyDescent="0.4">
      <c r="B161" s="170" t="s">
        <v>169</v>
      </c>
      <c r="C161" s="171"/>
      <c r="D161" s="172"/>
      <c r="E161" s="171"/>
      <c r="F161" s="172"/>
      <c r="G161" s="172"/>
      <c r="H161" s="173"/>
    </row>
    <row r="162" spans="2:8" x14ac:dyDescent="0.4">
      <c r="B162" s="174" t="s">
        <v>105</v>
      </c>
      <c r="C162" s="175"/>
      <c r="D162" s="172"/>
      <c r="E162" s="172"/>
      <c r="F162" s="172"/>
      <c r="G162" s="172"/>
      <c r="H162" s="173"/>
    </row>
    <row r="163" spans="2:8" x14ac:dyDescent="0.4">
      <c r="B163" s="170" t="s">
        <v>98</v>
      </c>
      <c r="C163" s="172"/>
      <c r="D163" s="196" t="s">
        <v>4</v>
      </c>
      <c r="E163" s="172"/>
      <c r="F163" s="172"/>
      <c r="G163" s="172"/>
      <c r="H163" s="173"/>
    </row>
    <row r="164" spans="2:8" x14ac:dyDescent="0.4">
      <c r="B164" s="170" t="s">
        <v>65</v>
      </c>
      <c r="C164" s="171">
        <v>10000</v>
      </c>
      <c r="D164" s="198" t="s">
        <v>99</v>
      </c>
      <c r="E164" s="194">
        <v>10000</v>
      </c>
      <c r="F164" s="172"/>
      <c r="G164" s="195" t="s">
        <v>166</v>
      </c>
      <c r="H164" s="173"/>
    </row>
    <row r="165" spans="2:8" ht="19.5" thickBot="1" x14ac:dyDescent="0.45">
      <c r="B165" s="176" t="s">
        <v>110</v>
      </c>
      <c r="C165" s="177"/>
      <c r="D165" s="177"/>
      <c r="E165" s="177"/>
      <c r="F165" s="177"/>
      <c r="G165" s="177"/>
      <c r="H165" s="178"/>
    </row>
    <row r="166" spans="2:8" x14ac:dyDescent="0.4">
      <c r="B166" t="s">
        <v>111</v>
      </c>
    </row>
    <row r="168" spans="2:8" x14ac:dyDescent="0.4">
      <c r="B168" t="s">
        <v>210</v>
      </c>
    </row>
    <row r="170" spans="2:8" x14ac:dyDescent="0.4">
      <c r="B170" t="s">
        <v>207</v>
      </c>
    </row>
    <row r="171" spans="2:8" x14ac:dyDescent="0.4">
      <c r="B171" t="s">
        <v>209</v>
      </c>
    </row>
    <row r="172" spans="2:8" x14ac:dyDescent="0.4">
      <c r="B172" t="s">
        <v>208</v>
      </c>
    </row>
    <row r="173" spans="2:8" x14ac:dyDescent="0.4">
      <c r="B173" t="s">
        <v>174</v>
      </c>
    </row>
    <row r="175" spans="2:8" x14ac:dyDescent="0.4">
      <c r="B175" t="s">
        <v>223</v>
      </c>
    </row>
    <row r="176" spans="2:8" x14ac:dyDescent="0.4">
      <c r="B176" t="s">
        <v>171</v>
      </c>
    </row>
    <row r="177" spans="2:9" x14ac:dyDescent="0.4">
      <c r="B177" t="s">
        <v>165</v>
      </c>
    </row>
    <row r="178" spans="2:9" x14ac:dyDescent="0.4">
      <c r="B178" t="s">
        <v>172</v>
      </c>
    </row>
    <row r="179" spans="2:9" ht="19.5" thickBot="1" x14ac:dyDescent="0.45">
      <c r="B179" t="s">
        <v>167</v>
      </c>
    </row>
    <row r="180" spans="2:9" x14ac:dyDescent="0.4">
      <c r="B180" s="179" t="s">
        <v>168</v>
      </c>
      <c r="C180" s="180"/>
      <c r="D180" s="180"/>
      <c r="E180" s="180"/>
      <c r="F180" s="180"/>
      <c r="G180" s="180"/>
      <c r="H180" s="181"/>
    </row>
    <row r="181" spans="2:9" x14ac:dyDescent="0.4">
      <c r="B181" s="182" t="s">
        <v>3</v>
      </c>
      <c r="C181" s="183"/>
      <c r="D181" s="199" t="s">
        <v>4</v>
      </c>
      <c r="E181" s="183"/>
      <c r="F181" s="183"/>
      <c r="G181" s="183"/>
      <c r="H181" s="184"/>
    </row>
    <row r="182" spans="2:9" x14ac:dyDescent="0.4">
      <c r="B182" s="182" t="s">
        <v>99</v>
      </c>
      <c r="C182" s="185">
        <v>10000</v>
      </c>
      <c r="D182" s="199" t="s">
        <v>100</v>
      </c>
      <c r="E182" s="185">
        <v>10000</v>
      </c>
      <c r="F182" s="183"/>
      <c r="G182" s="191" t="s">
        <v>215</v>
      </c>
      <c r="H182" s="192"/>
      <c r="I182" t="s">
        <v>219</v>
      </c>
    </row>
    <row r="183" spans="2:9" x14ac:dyDescent="0.4">
      <c r="B183" s="182" t="s">
        <v>175</v>
      </c>
      <c r="C183" s="183"/>
      <c r="D183" s="183"/>
      <c r="E183" s="183"/>
      <c r="F183" s="183"/>
      <c r="G183" s="183"/>
      <c r="H183" s="184"/>
      <c r="I183" t="s">
        <v>220</v>
      </c>
    </row>
    <row r="184" spans="2:9" x14ac:dyDescent="0.4">
      <c r="B184" s="182" t="s">
        <v>169</v>
      </c>
      <c r="C184" s="183"/>
      <c r="D184" s="183"/>
      <c r="E184" s="183"/>
      <c r="F184" s="183"/>
      <c r="G184" s="183"/>
      <c r="H184" s="184"/>
      <c r="I184" t="s">
        <v>221</v>
      </c>
    </row>
    <row r="185" spans="2:9" x14ac:dyDescent="0.4">
      <c r="B185" s="182" t="s">
        <v>3</v>
      </c>
      <c r="C185" s="183"/>
      <c r="D185" s="183"/>
      <c r="E185" s="183"/>
      <c r="F185" s="183"/>
      <c r="G185" s="183"/>
      <c r="H185" s="184"/>
    </row>
    <row r="186" spans="2:9" ht="19.5" thickBot="1" x14ac:dyDescent="0.45">
      <c r="B186" s="188" t="s">
        <v>65</v>
      </c>
      <c r="C186" s="186">
        <v>10000</v>
      </c>
      <c r="D186" s="200" t="s">
        <v>100</v>
      </c>
      <c r="E186" s="193">
        <v>10000</v>
      </c>
      <c r="F186" s="187"/>
      <c r="G186" s="191" t="s">
        <v>170</v>
      </c>
      <c r="H186" s="192"/>
      <c r="I186" t="s">
        <v>216</v>
      </c>
    </row>
    <row r="187" spans="2:9" x14ac:dyDescent="0.4">
      <c r="B187" s="190" t="s">
        <v>212</v>
      </c>
      <c r="I187" t="s">
        <v>217</v>
      </c>
    </row>
    <row r="189" spans="2:9" x14ac:dyDescent="0.4">
      <c r="B189" s="189" t="s">
        <v>213</v>
      </c>
    </row>
    <row r="190" spans="2:9" x14ac:dyDescent="0.4">
      <c r="B190" s="203" t="s">
        <v>239</v>
      </c>
    </row>
    <row r="191" spans="2:9" x14ac:dyDescent="0.4">
      <c r="B191" s="189" t="s">
        <v>240</v>
      </c>
    </row>
    <row r="192" spans="2:9" x14ac:dyDescent="0.4">
      <c r="B192" t="s">
        <v>218</v>
      </c>
    </row>
    <row r="197" spans="2:5" x14ac:dyDescent="0.4">
      <c r="B197" t="s">
        <v>106</v>
      </c>
    </row>
    <row r="198" spans="2:5" x14ac:dyDescent="0.4">
      <c r="B198" t="s">
        <v>176</v>
      </c>
    </row>
    <row r="199" spans="2:5" x14ac:dyDescent="0.4">
      <c r="B199" t="s">
        <v>211</v>
      </c>
    </row>
    <row r="200" spans="2:5" x14ac:dyDescent="0.4">
      <c r="B200" t="s">
        <v>173</v>
      </c>
    </row>
    <row r="201" spans="2:5" x14ac:dyDescent="0.4">
      <c r="B201" t="s">
        <v>177</v>
      </c>
    </row>
    <row r="203" spans="2:5" x14ac:dyDescent="0.4">
      <c r="B203" t="s">
        <v>158</v>
      </c>
    </row>
    <row r="204" spans="2:5" x14ac:dyDescent="0.4">
      <c r="B204" t="s">
        <v>159</v>
      </c>
    </row>
    <row r="205" spans="2:5" x14ac:dyDescent="0.4">
      <c r="B205" t="s">
        <v>102</v>
      </c>
    </row>
    <row r="206" spans="2:5" x14ac:dyDescent="0.4">
      <c r="B206" t="s">
        <v>107</v>
      </c>
    </row>
    <row r="207" spans="2:5" x14ac:dyDescent="0.4">
      <c r="B207" t="s">
        <v>3</v>
      </c>
      <c r="D207" t="s">
        <v>4</v>
      </c>
    </row>
    <row r="208" spans="2:5" x14ac:dyDescent="0.4">
      <c r="B208" t="s">
        <v>103</v>
      </c>
      <c r="C208">
        <v>300</v>
      </c>
      <c r="D208" t="s">
        <v>104</v>
      </c>
      <c r="E208">
        <v>300</v>
      </c>
    </row>
    <row r="209" spans="2:7" x14ac:dyDescent="0.4">
      <c r="B209" t="s">
        <v>160</v>
      </c>
    </row>
    <row r="211" spans="2:7" x14ac:dyDescent="0.4">
      <c r="B211" s="151" t="s">
        <v>96</v>
      </c>
    </row>
    <row r="212" spans="2:7" x14ac:dyDescent="0.4">
      <c r="B212" s="151"/>
    </row>
    <row r="213" spans="2:7" x14ac:dyDescent="0.4">
      <c r="B213" t="s">
        <v>178</v>
      </c>
    </row>
    <row r="214" spans="2:7" x14ac:dyDescent="0.4">
      <c r="B214" s="166" t="s">
        <v>199</v>
      </c>
    </row>
    <row r="215" spans="2:7" x14ac:dyDescent="0.4">
      <c r="B215" t="s">
        <v>787</v>
      </c>
      <c r="G215" t="s">
        <v>164</v>
      </c>
    </row>
    <row r="216" spans="2:7" x14ac:dyDescent="0.4">
      <c r="B216" t="s">
        <v>3</v>
      </c>
      <c r="D216" t="s">
        <v>4</v>
      </c>
    </row>
    <row r="217" spans="2:7" x14ac:dyDescent="0.4">
      <c r="B217" t="s">
        <v>325</v>
      </c>
      <c r="C217" s="154">
        <v>10000</v>
      </c>
      <c r="D217" t="s">
        <v>162</v>
      </c>
      <c r="E217" s="154">
        <v>10000</v>
      </c>
    </row>
    <row r="219" spans="2:7" x14ac:dyDescent="0.4">
      <c r="B219" s="152" t="s">
        <v>200</v>
      </c>
      <c r="G219" t="s">
        <v>323</v>
      </c>
    </row>
    <row r="220" spans="2:7" x14ac:dyDescent="0.4">
      <c r="B220" s="152" t="s">
        <v>97</v>
      </c>
    </row>
    <row r="221" spans="2:7" x14ac:dyDescent="0.4">
      <c r="B221" t="s">
        <v>788</v>
      </c>
    </row>
    <row r="222" spans="2:7" x14ac:dyDescent="0.4">
      <c r="B222" t="s">
        <v>789</v>
      </c>
      <c r="G222" t="s">
        <v>163</v>
      </c>
    </row>
    <row r="223" spans="2:7" x14ac:dyDescent="0.4">
      <c r="B223" t="s">
        <v>3</v>
      </c>
      <c r="D223" t="s">
        <v>4</v>
      </c>
    </row>
    <row r="224" spans="2:7" x14ac:dyDescent="0.4">
      <c r="B224" t="s">
        <v>161</v>
      </c>
      <c r="C224" s="154">
        <v>10000</v>
      </c>
      <c r="D224" t="s">
        <v>325</v>
      </c>
      <c r="E224" s="154">
        <v>10000</v>
      </c>
    </row>
    <row r="226" spans="2:8" x14ac:dyDescent="0.4">
      <c r="B226" t="s">
        <v>790</v>
      </c>
      <c r="G226" t="s">
        <v>324</v>
      </c>
    </row>
    <row r="227" spans="2:8" x14ac:dyDescent="0.4">
      <c r="B227" t="s">
        <v>185</v>
      </c>
    </row>
    <row r="228" spans="2:8" x14ac:dyDescent="0.4">
      <c r="B228" t="s">
        <v>3</v>
      </c>
      <c r="D228" t="s">
        <v>4</v>
      </c>
    </row>
    <row r="229" spans="2:8" x14ac:dyDescent="0.4">
      <c r="B229" t="s">
        <v>53</v>
      </c>
      <c r="C229" s="154">
        <v>500</v>
      </c>
      <c r="D229" t="s">
        <v>325</v>
      </c>
      <c r="E229" s="154">
        <v>500</v>
      </c>
    </row>
    <row r="231" spans="2:8" x14ac:dyDescent="0.4">
      <c r="B231" t="s">
        <v>791</v>
      </c>
      <c r="E231" s="152"/>
    </row>
    <row r="233" spans="2:8" x14ac:dyDescent="0.4">
      <c r="B233" s="153" t="s">
        <v>184</v>
      </c>
    </row>
    <row r="234" spans="2:8" x14ac:dyDescent="0.4">
      <c r="B234" t="s">
        <v>241</v>
      </c>
    </row>
    <row r="235" spans="2:8" x14ac:dyDescent="0.4">
      <c r="B235" s="166" t="s">
        <v>197</v>
      </c>
    </row>
    <row r="236" spans="2:8" x14ac:dyDescent="0.4">
      <c r="B236" s="162" t="s">
        <v>3</v>
      </c>
      <c r="C236" s="164"/>
      <c r="D236" s="162" t="s">
        <v>4</v>
      </c>
      <c r="E236" s="164"/>
    </row>
    <row r="237" spans="2:8" x14ac:dyDescent="0.4">
      <c r="B237" s="147" t="s">
        <v>32</v>
      </c>
      <c r="C237" s="163">
        <v>10000</v>
      </c>
      <c r="D237" s="147" t="s">
        <v>161</v>
      </c>
      <c r="E237" s="163">
        <v>10000</v>
      </c>
      <c r="H237" t="s">
        <v>179</v>
      </c>
    </row>
    <row r="239" spans="2:8" x14ac:dyDescent="0.4">
      <c r="B239" s="151" t="s">
        <v>198</v>
      </c>
    </row>
    <row r="240" spans="2:8" x14ac:dyDescent="0.4">
      <c r="B240" t="s">
        <v>95</v>
      </c>
      <c r="C240" t="s">
        <v>183</v>
      </c>
    </row>
    <row r="241" spans="2:7" x14ac:dyDescent="0.4">
      <c r="B241" s="44"/>
      <c r="C241" s="161" t="s">
        <v>90</v>
      </c>
      <c r="D241" s="146"/>
      <c r="E241" s="162"/>
      <c r="F241" s="161" t="s">
        <v>91</v>
      </c>
    </row>
    <row r="242" spans="2:7" x14ac:dyDescent="0.4">
      <c r="B242" s="147" t="s">
        <v>93</v>
      </c>
      <c r="C242" s="148">
        <v>10500</v>
      </c>
      <c r="D242" s="147"/>
      <c r="E242" s="147" t="s">
        <v>32</v>
      </c>
      <c r="F242" s="148">
        <v>10500</v>
      </c>
      <c r="G242" t="s">
        <v>180</v>
      </c>
    </row>
    <row r="243" spans="2:7" x14ac:dyDescent="0.4">
      <c r="B243" s="147" t="s">
        <v>162</v>
      </c>
      <c r="C243" s="148">
        <v>10000</v>
      </c>
      <c r="D243" s="147"/>
      <c r="E243" s="147" t="s">
        <v>93</v>
      </c>
      <c r="F243" s="148">
        <v>10000</v>
      </c>
      <c r="G243" t="s">
        <v>181</v>
      </c>
    </row>
    <row r="244" spans="2:7" x14ac:dyDescent="0.4">
      <c r="B244" s="147" t="s">
        <v>94</v>
      </c>
      <c r="C244" s="149">
        <v>500</v>
      </c>
      <c r="D244" s="147"/>
      <c r="E244" s="147" t="s">
        <v>92</v>
      </c>
      <c r="F244" s="149">
        <v>500</v>
      </c>
      <c r="G244" t="s">
        <v>182</v>
      </c>
    </row>
    <row r="245" spans="2:7" x14ac:dyDescent="0.4">
      <c r="B245" s="150"/>
      <c r="C245" s="165"/>
      <c r="D245" s="150"/>
      <c r="E245" s="150"/>
      <c r="F245" s="165"/>
    </row>
    <row r="246" spans="2:7" x14ac:dyDescent="0.4">
      <c r="B246" s="150" t="s">
        <v>187</v>
      </c>
      <c r="C246" s="150"/>
      <c r="D246" s="150"/>
      <c r="E246" s="150"/>
      <c r="F246" s="150"/>
    </row>
    <row r="247" spans="2:7" x14ac:dyDescent="0.4">
      <c r="B247" t="s">
        <v>191</v>
      </c>
    </row>
    <row r="248" spans="2:7" x14ac:dyDescent="0.4">
      <c r="B248" t="s">
        <v>186</v>
      </c>
    </row>
    <row r="249" spans="2:7" x14ac:dyDescent="0.4">
      <c r="B249" t="s">
        <v>188</v>
      </c>
    </row>
    <row r="250" spans="2:7" x14ac:dyDescent="0.4">
      <c r="B250" t="s">
        <v>190</v>
      </c>
    </row>
    <row r="251" spans="2:7" x14ac:dyDescent="0.4">
      <c r="B251" t="s">
        <v>189</v>
      </c>
    </row>
    <row r="252" spans="2:7" x14ac:dyDescent="0.4">
      <c r="B252" t="s">
        <v>192</v>
      </c>
    </row>
    <row r="253" spans="2:7" x14ac:dyDescent="0.4">
      <c r="B253" t="s">
        <v>194</v>
      </c>
      <c r="F253" t="s">
        <v>195</v>
      </c>
    </row>
    <row r="254" spans="2:7" x14ac:dyDescent="0.4">
      <c r="B254" t="s">
        <v>193</v>
      </c>
    </row>
    <row r="255" spans="2:7" x14ac:dyDescent="0.4">
      <c r="B255" t="s">
        <v>196</v>
      </c>
    </row>
    <row r="256" spans="2:7" x14ac:dyDescent="0.4">
      <c r="B256" t="s">
        <v>201</v>
      </c>
    </row>
    <row r="259" spans="2:2" x14ac:dyDescent="0.4">
      <c r="B259" t="s">
        <v>109</v>
      </c>
    </row>
    <row r="261" spans="2:2" x14ac:dyDescent="0.4">
      <c r="B261" t="s">
        <v>202</v>
      </c>
    </row>
    <row r="262" spans="2:2" x14ac:dyDescent="0.4">
      <c r="B262" t="s">
        <v>203</v>
      </c>
    </row>
    <row r="263" spans="2:2" x14ac:dyDescent="0.4">
      <c r="B263" t="s">
        <v>205</v>
      </c>
    </row>
    <row r="264" spans="2:2" x14ac:dyDescent="0.4">
      <c r="B264" t="s">
        <v>204</v>
      </c>
    </row>
    <row r="265" spans="2:2" x14ac:dyDescent="0.4">
      <c r="B265" t="s">
        <v>206</v>
      </c>
    </row>
    <row r="268" spans="2:2" x14ac:dyDescent="0.4">
      <c r="B268" s="151"/>
    </row>
    <row r="269" spans="2:2" x14ac:dyDescent="0.4">
      <c r="B269" t="s">
        <v>236</v>
      </c>
    </row>
    <row r="270" spans="2:2" x14ac:dyDescent="0.4">
      <c r="B270" t="s">
        <v>235</v>
      </c>
    </row>
    <row r="271" spans="2:2" x14ac:dyDescent="0.4">
      <c r="B271" t="s">
        <v>237</v>
      </c>
    </row>
    <row r="272" spans="2:2" x14ac:dyDescent="0.4">
      <c r="B272" t="s">
        <v>234</v>
      </c>
    </row>
    <row r="273" spans="2:2" x14ac:dyDescent="0.4">
      <c r="B273" t="s">
        <v>238</v>
      </c>
    </row>
  </sheetData>
  <mergeCells count="9">
    <mergeCell ref="K46:L46"/>
    <mergeCell ref="K3:L3"/>
    <mergeCell ref="A1:J1"/>
    <mergeCell ref="A3:A4"/>
    <mergeCell ref="B3:C3"/>
    <mergeCell ref="D3:E3"/>
    <mergeCell ref="G3:H3"/>
    <mergeCell ref="I3:J3"/>
    <mergeCell ref="F3:F4"/>
  </mergeCells>
  <phoneticPr fontId="1"/>
  <conditionalFormatting sqref="M29:M32">
    <cfRule type="containsText" dxfId="3" priority="1" operator="containsText" text="B">
      <formula>NOT(ISERROR(SEARCH("B",M29)))</formula>
    </cfRule>
    <cfRule type="containsText" dxfId="2" priority="2" operator="containsText" text="A">
      <formula>NOT(ISERROR(SEARCH("A",M29)))</formula>
    </cfRule>
  </conditionalFormatting>
  <conditionalFormatting sqref="M57:M60">
    <cfRule type="containsText" dxfId="1" priority="3" operator="containsText" text="B">
      <formula>NOT(ISERROR(SEARCH("B",M57)))</formula>
    </cfRule>
    <cfRule type="containsText" dxfId="0" priority="4" operator="containsText" text="A">
      <formula>NOT(ISERROR(SEARCH("A",M57)))</formula>
    </cfRule>
  </conditionalFormatting>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sheetPr codeName="Sheet2"/>
  <dimension ref="A1:AB486"/>
  <sheetViews>
    <sheetView topLeftCell="A160" zoomScale="66" zoomScaleNormal="66" workbookViewId="0">
      <selection activeCell="A54" sqref="A54"/>
    </sheetView>
  </sheetViews>
  <sheetFormatPr defaultRowHeight="18.75" x14ac:dyDescent="0.4"/>
  <cols>
    <col min="3" max="3" width="15.625" customWidth="1"/>
    <col min="4" max="4" width="14.5" customWidth="1"/>
    <col min="5" max="5" width="13.625" customWidth="1"/>
    <col min="6" max="6" width="14.125" customWidth="1"/>
    <col min="7" max="7" width="13.375" customWidth="1"/>
    <col min="9" max="9" width="12.25" customWidth="1"/>
    <col min="10" max="10" width="11.5" customWidth="1"/>
    <col min="11" max="11" width="11.375" customWidth="1"/>
    <col min="12" max="12" width="12.75" customWidth="1"/>
    <col min="13" max="13" width="13.125" customWidth="1"/>
    <col min="14" max="14" width="8.875" customWidth="1"/>
    <col min="16" max="16" width="15.625" customWidth="1"/>
    <col min="17" max="17" width="17.5" customWidth="1"/>
    <col min="18" max="18" width="13.875" customWidth="1"/>
    <col min="19" max="19" width="15.375" customWidth="1"/>
    <col min="25" max="25" width="23" customWidth="1"/>
    <col min="26" max="26" width="18.5" customWidth="1"/>
  </cols>
  <sheetData>
    <row r="1" spans="1:10" x14ac:dyDescent="0.4">
      <c r="A1" t="s">
        <v>112</v>
      </c>
    </row>
    <row r="2" spans="1:10" x14ac:dyDescent="0.4">
      <c r="B2" s="153" t="s">
        <v>113</v>
      </c>
      <c r="J2" t="s">
        <v>126</v>
      </c>
    </row>
    <row r="3" spans="1:10" x14ac:dyDescent="0.4">
      <c r="J3" s="158" t="s">
        <v>527</v>
      </c>
    </row>
    <row r="4" spans="1:10" x14ac:dyDescent="0.4">
      <c r="C4" t="s">
        <v>114</v>
      </c>
      <c r="E4" t="s">
        <v>4</v>
      </c>
      <c r="J4" s="155" t="s">
        <v>127</v>
      </c>
    </row>
    <row r="5" spans="1:10" x14ac:dyDescent="0.4">
      <c r="B5" t="s">
        <v>115</v>
      </c>
      <c r="J5" t="s">
        <v>73</v>
      </c>
    </row>
    <row r="6" spans="1:10" x14ac:dyDescent="0.4">
      <c r="C6" t="s">
        <v>138</v>
      </c>
      <c r="E6" t="s">
        <v>117</v>
      </c>
      <c r="J6" s="156" t="s">
        <v>531</v>
      </c>
    </row>
    <row r="7" spans="1:10" x14ac:dyDescent="0.4">
      <c r="B7" t="s">
        <v>133</v>
      </c>
      <c r="J7" s="279" t="s">
        <v>522</v>
      </c>
    </row>
    <row r="8" spans="1:10" x14ac:dyDescent="0.4">
      <c r="C8" t="s">
        <v>134</v>
      </c>
      <c r="E8" t="s">
        <v>135</v>
      </c>
      <c r="J8" s="156" t="s">
        <v>525</v>
      </c>
    </row>
    <row r="9" spans="1:10" x14ac:dyDescent="0.4">
      <c r="J9" s="156" t="s">
        <v>523</v>
      </c>
    </row>
    <row r="10" spans="1:10" x14ac:dyDescent="0.4">
      <c r="B10" t="s">
        <v>118</v>
      </c>
      <c r="J10" s="156" t="s">
        <v>526</v>
      </c>
    </row>
    <row r="11" spans="1:10" x14ac:dyDescent="0.4">
      <c r="C11" s="159" t="s">
        <v>132</v>
      </c>
      <c r="E11" t="s">
        <v>116</v>
      </c>
      <c r="J11" s="157" t="s">
        <v>735</v>
      </c>
    </row>
    <row r="12" spans="1:10" x14ac:dyDescent="0.4">
      <c r="B12" t="s">
        <v>153</v>
      </c>
      <c r="C12" s="159"/>
      <c r="J12" s="157" t="s">
        <v>530</v>
      </c>
    </row>
    <row r="13" spans="1:10" x14ac:dyDescent="0.4">
      <c r="C13" s="159" t="s">
        <v>346</v>
      </c>
      <c r="E13" s="157" t="s">
        <v>347</v>
      </c>
      <c r="J13" s="155" t="s">
        <v>529</v>
      </c>
    </row>
    <row r="14" spans="1:10" x14ac:dyDescent="0.4">
      <c r="B14" s="202" t="s">
        <v>145</v>
      </c>
      <c r="J14" t="s">
        <v>524</v>
      </c>
    </row>
    <row r="15" spans="1:10" x14ac:dyDescent="0.4">
      <c r="C15" s="157" t="s">
        <v>123</v>
      </c>
      <c r="E15" t="s">
        <v>117</v>
      </c>
      <c r="J15" s="155"/>
    </row>
    <row r="16" spans="1:10" x14ac:dyDescent="0.4">
      <c r="B16" s="201" t="s">
        <v>146</v>
      </c>
    </row>
    <row r="17" spans="2:10" x14ac:dyDescent="0.4">
      <c r="C17" s="157" t="s">
        <v>141</v>
      </c>
      <c r="E17" t="s">
        <v>117</v>
      </c>
      <c r="J17" t="s">
        <v>528</v>
      </c>
    </row>
    <row r="18" spans="2:10" x14ac:dyDescent="0.4">
      <c r="C18" t="s">
        <v>131</v>
      </c>
      <c r="E18" t="s">
        <v>117</v>
      </c>
    </row>
    <row r="20" spans="2:10" x14ac:dyDescent="0.4">
      <c r="C20" s="159"/>
    </row>
    <row r="22" spans="2:10" x14ac:dyDescent="0.4">
      <c r="B22" t="s">
        <v>492</v>
      </c>
    </row>
    <row r="23" spans="2:10" x14ac:dyDescent="0.4">
      <c r="B23" t="s">
        <v>493</v>
      </c>
    </row>
    <row r="27" spans="2:10" x14ac:dyDescent="0.4">
      <c r="B27" s="153" t="s">
        <v>119</v>
      </c>
    </row>
    <row r="29" spans="2:10" x14ac:dyDescent="0.4">
      <c r="C29" t="s">
        <v>3</v>
      </c>
      <c r="E29" t="s">
        <v>4</v>
      </c>
    </row>
    <row r="30" spans="2:10" x14ac:dyDescent="0.4">
      <c r="B30" t="s">
        <v>120</v>
      </c>
    </row>
    <row r="31" spans="2:10" x14ac:dyDescent="0.4">
      <c r="C31" t="s">
        <v>128</v>
      </c>
      <c r="E31" t="s">
        <v>137</v>
      </c>
    </row>
    <row r="32" spans="2:10" x14ac:dyDescent="0.4">
      <c r="B32" t="s">
        <v>139</v>
      </c>
    </row>
    <row r="33" spans="2:7" x14ac:dyDescent="0.4">
      <c r="C33" t="s">
        <v>136</v>
      </c>
      <c r="E33" t="s">
        <v>100</v>
      </c>
    </row>
    <row r="34" spans="2:7" x14ac:dyDescent="0.4">
      <c r="B34" t="s">
        <v>130</v>
      </c>
    </row>
    <row r="35" spans="2:7" x14ac:dyDescent="0.4">
      <c r="C35" t="s">
        <v>121</v>
      </c>
      <c r="E35" s="157" t="s">
        <v>129</v>
      </c>
    </row>
    <row r="36" spans="2:7" x14ac:dyDescent="0.4">
      <c r="B36" t="s">
        <v>150</v>
      </c>
      <c r="G36" t="s">
        <v>125</v>
      </c>
    </row>
    <row r="37" spans="2:7" x14ac:dyDescent="0.4">
      <c r="C37" s="159" t="s">
        <v>122</v>
      </c>
      <c r="E37" s="159" t="s">
        <v>147</v>
      </c>
    </row>
    <row r="38" spans="2:7" x14ac:dyDescent="0.4">
      <c r="B38" t="s">
        <v>151</v>
      </c>
      <c r="G38" t="s">
        <v>124</v>
      </c>
    </row>
    <row r="39" spans="2:7" x14ac:dyDescent="0.4">
      <c r="C39" t="s">
        <v>121</v>
      </c>
      <c r="E39" s="159" t="s">
        <v>148</v>
      </c>
    </row>
    <row r="40" spans="2:7" x14ac:dyDescent="0.4">
      <c r="B40" s="201" t="s">
        <v>152</v>
      </c>
    </row>
    <row r="41" spans="2:7" x14ac:dyDescent="0.4">
      <c r="C41" t="s">
        <v>121</v>
      </c>
      <c r="E41" s="157" t="s">
        <v>140</v>
      </c>
    </row>
    <row r="42" spans="2:7" ht="19.5" x14ac:dyDescent="0.4">
      <c r="B42" s="160" t="s">
        <v>142</v>
      </c>
    </row>
    <row r="43" spans="2:7" x14ac:dyDescent="0.4">
      <c r="C43" t="s">
        <v>144</v>
      </c>
      <c r="E43" s="157" t="s">
        <v>143</v>
      </c>
      <c r="G43" t="s">
        <v>149</v>
      </c>
    </row>
    <row r="44" spans="2:7" x14ac:dyDescent="0.4">
      <c r="E44" s="157"/>
    </row>
    <row r="45" spans="2:7" x14ac:dyDescent="0.4">
      <c r="E45" s="157"/>
    </row>
    <row r="47" spans="2:7" x14ac:dyDescent="0.4">
      <c r="B47" t="s">
        <v>224</v>
      </c>
    </row>
    <row r="48" spans="2:7" x14ac:dyDescent="0.4">
      <c r="B48" t="s">
        <v>225</v>
      </c>
      <c r="D48" t="s">
        <v>232</v>
      </c>
    </row>
    <row r="49" spans="1:10" x14ac:dyDescent="0.4">
      <c r="B49" t="s">
        <v>226</v>
      </c>
      <c r="D49" t="s">
        <v>229</v>
      </c>
    </row>
    <row r="50" spans="1:10" x14ac:dyDescent="0.4">
      <c r="B50" t="s">
        <v>227</v>
      </c>
      <c r="D50" t="s">
        <v>230</v>
      </c>
    </row>
    <row r="51" spans="1:10" x14ac:dyDescent="0.4">
      <c r="B51" t="s">
        <v>228</v>
      </c>
      <c r="D51" t="s">
        <v>229</v>
      </c>
    </row>
    <row r="52" spans="1:10" x14ac:dyDescent="0.4">
      <c r="B52" t="s">
        <v>231</v>
      </c>
    </row>
    <row r="53" spans="1:10" x14ac:dyDescent="0.4">
      <c r="B53" t="s">
        <v>233</v>
      </c>
    </row>
    <row r="54" spans="1:10" x14ac:dyDescent="0.4">
      <c r="B54" s="155"/>
    </row>
    <row r="55" spans="1:10" x14ac:dyDescent="0.4">
      <c r="A55" t="s">
        <v>786</v>
      </c>
      <c r="B55" s="262" t="s">
        <v>397</v>
      </c>
      <c r="C55" t="s">
        <v>417</v>
      </c>
      <c r="G55" s="157" t="s">
        <v>348</v>
      </c>
      <c r="H55" t="s">
        <v>502</v>
      </c>
    </row>
    <row r="56" spans="1:10" x14ac:dyDescent="0.4">
      <c r="C56" t="s">
        <v>418</v>
      </c>
      <c r="E56" t="s">
        <v>419</v>
      </c>
      <c r="J56" t="s">
        <v>126</v>
      </c>
    </row>
    <row r="57" spans="1:10" x14ac:dyDescent="0.4">
      <c r="C57" s="147" t="s">
        <v>3</v>
      </c>
      <c r="D57" s="147"/>
      <c r="E57" s="147"/>
      <c r="F57" s="147" t="s">
        <v>4</v>
      </c>
      <c r="G57" s="147"/>
      <c r="J57" s="158" t="s">
        <v>738</v>
      </c>
    </row>
    <row r="58" spans="1:10" x14ac:dyDescent="0.4">
      <c r="C58" s="147" t="s">
        <v>32</v>
      </c>
      <c r="D58" s="163">
        <v>3000000</v>
      </c>
      <c r="E58" s="147"/>
      <c r="F58" s="147" t="s">
        <v>348</v>
      </c>
      <c r="G58" s="163">
        <v>3000000</v>
      </c>
      <c r="J58" s="155" t="s">
        <v>688</v>
      </c>
    </row>
    <row r="59" spans="1:10" x14ac:dyDescent="0.4">
      <c r="J59" t="s">
        <v>73</v>
      </c>
    </row>
    <row r="60" spans="1:10" x14ac:dyDescent="0.4">
      <c r="A60">
        <v>2</v>
      </c>
      <c r="B60" s="157" t="s">
        <v>395</v>
      </c>
      <c r="C60" t="s">
        <v>420</v>
      </c>
      <c r="J60" s="156" t="s">
        <v>757</v>
      </c>
    </row>
    <row r="61" spans="1:10" x14ac:dyDescent="0.4">
      <c r="C61" t="s">
        <v>421</v>
      </c>
      <c r="G61" s="157" t="s">
        <v>423</v>
      </c>
      <c r="H61" t="s">
        <v>73</v>
      </c>
    </row>
    <row r="62" spans="1:10" x14ac:dyDescent="0.4">
      <c r="C62" t="s">
        <v>422</v>
      </c>
      <c r="J62" t="s">
        <v>502</v>
      </c>
    </row>
    <row r="63" spans="1:10" x14ac:dyDescent="0.4">
      <c r="C63" s="147" t="s">
        <v>3</v>
      </c>
      <c r="D63" s="147"/>
      <c r="E63" s="147"/>
      <c r="F63" s="147" t="s">
        <v>4</v>
      </c>
      <c r="G63" s="147"/>
      <c r="J63" s="155" t="s">
        <v>733</v>
      </c>
    </row>
    <row r="64" spans="1:10" x14ac:dyDescent="0.4">
      <c r="C64" s="147" t="s">
        <v>331</v>
      </c>
      <c r="D64" s="163">
        <v>10000</v>
      </c>
      <c r="E64" s="147"/>
      <c r="F64" s="147" t="s">
        <v>423</v>
      </c>
      <c r="G64" s="163">
        <v>10000</v>
      </c>
    </row>
    <row r="65" spans="1:28" x14ac:dyDescent="0.4">
      <c r="J65" s="279" t="s">
        <v>522</v>
      </c>
    </row>
    <row r="66" spans="1:28" x14ac:dyDescent="0.4">
      <c r="A66">
        <v>3</v>
      </c>
      <c r="B66" s="157" t="s">
        <v>395</v>
      </c>
      <c r="C66" t="s">
        <v>424</v>
      </c>
      <c r="J66" s="156" t="s">
        <v>756</v>
      </c>
    </row>
    <row r="67" spans="1:28" x14ac:dyDescent="0.4">
      <c r="C67" t="s">
        <v>425</v>
      </c>
      <c r="G67" s="157" t="s">
        <v>426</v>
      </c>
      <c r="H67" t="s">
        <v>73</v>
      </c>
      <c r="J67" s="156" t="s">
        <v>523</v>
      </c>
    </row>
    <row r="68" spans="1:28" x14ac:dyDescent="0.4">
      <c r="C68" s="147" t="s">
        <v>3</v>
      </c>
      <c r="D68" s="147"/>
      <c r="E68" s="147"/>
      <c r="F68" s="147" t="s">
        <v>4</v>
      </c>
      <c r="G68" s="147"/>
      <c r="J68" s="279" t="s">
        <v>732</v>
      </c>
      <c r="K68" s="152"/>
      <c r="L68" s="152"/>
      <c r="M68" s="152"/>
      <c r="N68" s="152"/>
      <c r="O68" s="152"/>
      <c r="P68" s="152"/>
      <c r="Q68" s="152"/>
      <c r="R68" s="152"/>
      <c r="S68" s="152"/>
      <c r="T68" s="152"/>
      <c r="U68" s="152"/>
      <c r="V68" s="152"/>
      <c r="W68" s="152"/>
      <c r="X68" s="152"/>
      <c r="Y68" s="152"/>
      <c r="Z68" s="152"/>
      <c r="AA68" s="152"/>
      <c r="AB68" s="152"/>
    </row>
    <row r="69" spans="1:28" x14ac:dyDescent="0.4">
      <c r="C69" s="147" t="s">
        <v>427</v>
      </c>
      <c r="D69" s="163">
        <v>2000000</v>
      </c>
      <c r="E69" s="147"/>
      <c r="F69" s="147" t="s">
        <v>426</v>
      </c>
      <c r="G69" s="163">
        <v>2000000</v>
      </c>
      <c r="J69" s="153" t="s">
        <v>734</v>
      </c>
      <c r="K69" s="152"/>
      <c r="L69" s="152"/>
      <c r="M69" s="152"/>
      <c r="N69" s="152"/>
      <c r="O69" s="152"/>
      <c r="P69" s="152"/>
      <c r="Q69" s="152"/>
      <c r="R69" s="152"/>
      <c r="S69" s="152"/>
      <c r="T69" s="152"/>
      <c r="U69" s="152"/>
      <c r="V69" s="152"/>
      <c r="W69" s="152"/>
      <c r="X69" s="152"/>
      <c r="Y69" s="152"/>
      <c r="Z69" s="152"/>
      <c r="AA69" s="152"/>
      <c r="AB69" s="152"/>
    </row>
    <row r="71" spans="1:28" x14ac:dyDescent="0.4">
      <c r="A71">
        <v>6</v>
      </c>
      <c r="B71" s="157" t="s">
        <v>395</v>
      </c>
      <c r="C71" t="s">
        <v>428</v>
      </c>
    </row>
    <row r="72" spans="1:28" x14ac:dyDescent="0.4">
      <c r="C72" t="s">
        <v>843</v>
      </c>
      <c r="G72" s="157" t="s">
        <v>369</v>
      </c>
      <c r="H72" t="s">
        <v>126</v>
      </c>
    </row>
    <row r="73" spans="1:28" x14ac:dyDescent="0.4">
      <c r="C73" t="s">
        <v>429</v>
      </c>
      <c r="J73" t="s">
        <v>811</v>
      </c>
    </row>
    <row r="74" spans="1:28" x14ac:dyDescent="0.4">
      <c r="C74" s="147" t="s">
        <v>3</v>
      </c>
      <c r="D74" s="147"/>
      <c r="E74" s="147"/>
      <c r="F74" s="147" t="s">
        <v>4</v>
      </c>
      <c r="G74" s="147"/>
    </row>
    <row r="75" spans="1:28" x14ac:dyDescent="0.4">
      <c r="C75" s="147" t="s">
        <v>369</v>
      </c>
      <c r="D75" s="163">
        <v>5400</v>
      </c>
      <c r="E75" s="147"/>
      <c r="F75" s="147" t="s">
        <v>32</v>
      </c>
      <c r="G75" s="163">
        <v>5400</v>
      </c>
      <c r="T75" s="516"/>
      <c r="U75" s="516"/>
    </row>
    <row r="76" spans="1:28" x14ac:dyDescent="0.4">
      <c r="T76" s="266"/>
      <c r="U76" s="266"/>
    </row>
    <row r="77" spans="1:28" x14ac:dyDescent="0.4">
      <c r="A77">
        <v>7</v>
      </c>
      <c r="B77" s="157" t="s">
        <v>395</v>
      </c>
      <c r="C77" t="s">
        <v>430</v>
      </c>
      <c r="G77" s="157" t="s">
        <v>244</v>
      </c>
      <c r="H77" t="s">
        <v>67</v>
      </c>
      <c r="U77" s="386"/>
    </row>
    <row r="78" spans="1:28" x14ac:dyDescent="0.4">
      <c r="C78" t="s">
        <v>431</v>
      </c>
      <c r="U78" s="386"/>
    </row>
    <row r="79" spans="1:28" x14ac:dyDescent="0.4">
      <c r="C79" s="147" t="s">
        <v>3</v>
      </c>
      <c r="D79" s="147"/>
      <c r="E79" s="147"/>
      <c r="F79" s="147" t="s">
        <v>4</v>
      </c>
      <c r="G79" s="147"/>
      <c r="U79" s="386"/>
    </row>
    <row r="80" spans="1:28" x14ac:dyDescent="0.4">
      <c r="C80" s="147" t="s">
        <v>244</v>
      </c>
      <c r="D80" s="163">
        <v>1188</v>
      </c>
      <c r="E80" s="147"/>
      <c r="F80" s="147" t="s">
        <v>32</v>
      </c>
      <c r="G80" s="163">
        <v>1188</v>
      </c>
      <c r="U80" s="386"/>
    </row>
    <row r="81" spans="1:22" x14ac:dyDescent="0.4">
      <c r="D81" s="154"/>
      <c r="G81" s="154"/>
      <c r="U81" s="386"/>
    </row>
    <row r="82" spans="1:22" ht="19.5" thickBot="1" x14ac:dyDescent="0.45">
      <c r="A82" s="293">
        <v>8</v>
      </c>
      <c r="B82" s="294" t="s">
        <v>395</v>
      </c>
      <c r="C82" s="293" t="s">
        <v>485</v>
      </c>
      <c r="D82" s="295"/>
      <c r="E82" s="293"/>
      <c r="F82" s="293"/>
      <c r="G82" s="296" t="s">
        <v>486</v>
      </c>
      <c r="H82" t="s">
        <v>126</v>
      </c>
      <c r="J82" s="152" t="s">
        <v>825</v>
      </c>
      <c r="Q82" t="s">
        <v>838</v>
      </c>
      <c r="U82" s="386" t="s">
        <v>839</v>
      </c>
    </row>
    <row r="83" spans="1:22" x14ac:dyDescent="0.4">
      <c r="A83" s="293"/>
      <c r="B83" s="293"/>
      <c r="C83" s="293" t="s">
        <v>868</v>
      </c>
      <c r="D83" s="295"/>
      <c r="E83" s="293"/>
      <c r="F83" s="293"/>
      <c r="G83" s="295"/>
      <c r="J83" s="517" t="s">
        <v>0</v>
      </c>
      <c r="K83" s="513" t="s">
        <v>2</v>
      </c>
      <c r="L83" s="514"/>
      <c r="M83" s="513" t="s">
        <v>5</v>
      </c>
      <c r="N83" s="519"/>
      <c r="O83" s="520" t="s">
        <v>0</v>
      </c>
      <c r="P83" s="513" t="s">
        <v>6</v>
      </c>
      <c r="Q83" s="514"/>
      <c r="R83" s="513" t="s">
        <v>7</v>
      </c>
      <c r="S83" s="514"/>
      <c r="T83" s="2"/>
      <c r="U83" s="386"/>
    </row>
    <row r="84" spans="1:22" x14ac:dyDescent="0.4">
      <c r="A84" s="293"/>
      <c r="B84" s="293"/>
      <c r="C84" s="297" t="s">
        <v>3</v>
      </c>
      <c r="D84" s="298"/>
      <c r="E84" s="297"/>
      <c r="F84" s="297" t="s">
        <v>4</v>
      </c>
      <c r="G84" s="298"/>
      <c r="J84" s="518"/>
      <c r="K84" s="5" t="s">
        <v>3</v>
      </c>
      <c r="L84" s="1" t="s">
        <v>4</v>
      </c>
      <c r="M84" s="6" t="s">
        <v>3</v>
      </c>
      <c r="N84" s="44" t="s">
        <v>4</v>
      </c>
      <c r="O84" s="521"/>
      <c r="P84" s="15" t="s">
        <v>3</v>
      </c>
      <c r="Q84" s="14" t="s">
        <v>4</v>
      </c>
      <c r="R84" s="15" t="s">
        <v>3</v>
      </c>
      <c r="S84" s="14" t="s">
        <v>4</v>
      </c>
      <c r="T84" s="2"/>
      <c r="U84" s="386"/>
    </row>
    <row r="85" spans="1:22" x14ac:dyDescent="0.4">
      <c r="A85" s="293"/>
      <c r="B85" s="293"/>
      <c r="C85" s="482" t="s">
        <v>338</v>
      </c>
      <c r="D85" s="298">
        <v>156000</v>
      </c>
      <c r="E85" s="297"/>
      <c r="F85" s="482" t="s">
        <v>32</v>
      </c>
      <c r="G85" s="298">
        <v>156000</v>
      </c>
      <c r="J85" s="3" t="s">
        <v>65</v>
      </c>
      <c r="K85" s="135" t="s">
        <v>812</v>
      </c>
      <c r="L85" s="16"/>
      <c r="M85" s="31"/>
      <c r="N85" s="43"/>
      <c r="O85" s="46"/>
      <c r="P85" s="33"/>
      <c r="Q85" s="32"/>
      <c r="R85" s="139"/>
      <c r="S85" s="34"/>
      <c r="T85" s="2"/>
      <c r="U85" s="386" t="s">
        <v>869</v>
      </c>
    </row>
    <row r="86" spans="1:22" x14ac:dyDescent="0.4">
      <c r="A86" s="293"/>
      <c r="B86" s="293"/>
      <c r="C86" s="293"/>
      <c r="D86" s="295"/>
      <c r="E86" s="293"/>
      <c r="F86" s="293"/>
      <c r="G86" s="295" t="s">
        <v>826</v>
      </c>
      <c r="J86" s="7" t="s">
        <v>32</v>
      </c>
      <c r="K86" s="491">
        <v>-156000</v>
      </c>
      <c r="L86" s="17"/>
      <c r="M86" s="26"/>
      <c r="N86" s="41"/>
      <c r="O86" s="47"/>
      <c r="P86" s="26"/>
      <c r="Q86" s="17"/>
      <c r="R86" s="492">
        <v>-156000</v>
      </c>
      <c r="S86" s="17"/>
      <c r="T86" s="2"/>
      <c r="U86" s="386"/>
    </row>
    <row r="87" spans="1:22" x14ac:dyDescent="0.4">
      <c r="A87" s="293"/>
      <c r="B87" s="293"/>
      <c r="C87" s="293"/>
      <c r="D87" s="295"/>
      <c r="E87" s="293"/>
      <c r="F87" s="293"/>
      <c r="G87" s="295"/>
      <c r="I87" s="332"/>
      <c r="J87" s="7" t="s">
        <v>325</v>
      </c>
      <c r="K87" s="137"/>
      <c r="L87" s="17"/>
      <c r="M87" s="25"/>
      <c r="N87" s="41"/>
      <c r="O87" s="48"/>
      <c r="P87" s="26"/>
      <c r="Q87" s="17"/>
      <c r="R87" s="137"/>
      <c r="S87" s="35"/>
      <c r="T87" s="2"/>
      <c r="U87" s="386"/>
    </row>
    <row r="88" spans="1:22" x14ac:dyDescent="0.4">
      <c r="A88" s="293"/>
      <c r="B88" s="299" t="s">
        <v>655</v>
      </c>
      <c r="C88" s="293"/>
      <c r="D88" s="295"/>
      <c r="E88" s="293"/>
      <c r="F88" s="293"/>
      <c r="G88" s="295"/>
      <c r="I88" s="332"/>
      <c r="J88" s="3" t="s">
        <v>520</v>
      </c>
      <c r="K88" s="97"/>
      <c r="L88" s="17"/>
      <c r="M88" s="25"/>
      <c r="N88" s="41"/>
      <c r="O88" s="48"/>
      <c r="P88" s="26"/>
      <c r="Q88" s="17"/>
      <c r="R88" s="138"/>
      <c r="S88" s="35"/>
      <c r="T88" s="2"/>
      <c r="U88" s="386"/>
    </row>
    <row r="89" spans="1:22" x14ac:dyDescent="0.4">
      <c r="A89" s="293">
        <v>13</v>
      </c>
      <c r="B89" s="301" t="s">
        <v>397</v>
      </c>
      <c r="C89" s="293" t="s">
        <v>666</v>
      </c>
      <c r="D89" s="295"/>
      <c r="E89" s="293"/>
      <c r="F89" s="293"/>
      <c r="G89" s="295"/>
      <c r="I89" s="332"/>
      <c r="J89" s="3" t="s">
        <v>521</v>
      </c>
      <c r="K89" s="97" t="s">
        <v>351</v>
      </c>
      <c r="L89" s="17"/>
      <c r="M89" s="25"/>
      <c r="N89" s="41"/>
      <c r="O89" s="48"/>
      <c r="P89" s="26"/>
      <c r="Q89" s="17"/>
      <c r="R89" s="138"/>
      <c r="S89" s="35"/>
      <c r="T89" s="2"/>
      <c r="U89" s="386" t="s">
        <v>860</v>
      </c>
    </row>
    <row r="90" spans="1:22" x14ac:dyDescent="0.4">
      <c r="A90" s="293"/>
      <c r="B90" s="294"/>
      <c r="C90" s="293" t="s">
        <v>658</v>
      </c>
      <c r="D90" s="295"/>
      <c r="E90" s="293"/>
      <c r="F90" s="293"/>
      <c r="G90" s="295"/>
      <c r="J90" s="307" t="s">
        <v>486</v>
      </c>
      <c r="K90" s="421">
        <v>117000</v>
      </c>
      <c r="L90" s="17"/>
      <c r="M90" s="25"/>
      <c r="N90" s="41"/>
      <c r="O90" s="48"/>
      <c r="P90" s="26"/>
      <c r="Q90" s="17"/>
      <c r="R90" s="423">
        <v>117000</v>
      </c>
      <c r="S90" s="35"/>
      <c r="T90" s="390"/>
      <c r="U90" s="386" t="s">
        <v>864</v>
      </c>
    </row>
    <row r="91" spans="1:22" ht="19.5" thickBot="1" x14ac:dyDescent="0.45">
      <c r="A91" s="293"/>
      <c r="B91" s="293"/>
      <c r="C91" s="297" t="s">
        <v>3</v>
      </c>
      <c r="D91" s="298"/>
      <c r="E91" s="297"/>
      <c r="F91" s="297" t="s">
        <v>4</v>
      </c>
      <c r="G91" s="298"/>
      <c r="I91" s="152"/>
      <c r="J91" s="4"/>
      <c r="K91" s="408"/>
      <c r="L91" s="24"/>
      <c r="M91" s="409"/>
      <c r="N91" s="443"/>
      <c r="O91" s="24"/>
      <c r="P91" s="30"/>
      <c r="Q91" s="24"/>
      <c r="R91" s="410"/>
      <c r="S91" s="411"/>
      <c r="U91" s="386"/>
      <c r="V91" t="s">
        <v>865</v>
      </c>
    </row>
    <row r="92" spans="1:22" x14ac:dyDescent="0.4">
      <c r="A92" s="293"/>
      <c r="B92" s="293"/>
      <c r="C92" s="486" t="s">
        <v>486</v>
      </c>
      <c r="D92" s="298">
        <v>117000</v>
      </c>
      <c r="E92" s="297"/>
      <c r="F92" s="486" t="s">
        <v>338</v>
      </c>
      <c r="G92" s="298">
        <v>117000</v>
      </c>
      <c r="I92" s="332"/>
      <c r="J92" s="412"/>
      <c r="K92" s="436"/>
      <c r="L92" s="454"/>
      <c r="M92" s="436"/>
      <c r="N92" s="444"/>
      <c r="O92" s="207"/>
      <c r="P92" s="436"/>
      <c r="Q92" s="207"/>
      <c r="R92" s="436"/>
      <c r="S92" s="454"/>
      <c r="U92" s="386"/>
      <c r="V92" t="s">
        <v>870</v>
      </c>
    </row>
    <row r="93" spans="1:22" x14ac:dyDescent="0.4">
      <c r="A93" s="293"/>
      <c r="B93" s="293"/>
      <c r="C93" s="293" t="s">
        <v>657</v>
      </c>
      <c r="D93" s="295"/>
      <c r="E93" s="293"/>
      <c r="F93" s="293"/>
      <c r="G93" s="295"/>
      <c r="I93" s="332"/>
      <c r="J93" s="3"/>
      <c r="K93" s="286"/>
      <c r="L93" s="455"/>
      <c r="M93" s="286"/>
      <c r="N93" s="445"/>
      <c r="O93" s="332"/>
      <c r="P93" s="286"/>
      <c r="Q93" s="332"/>
      <c r="R93" s="286"/>
      <c r="S93" s="455"/>
      <c r="U93" s="386"/>
    </row>
    <row r="94" spans="1:22" ht="19.5" thickBot="1" x14ac:dyDescent="0.45">
      <c r="A94" s="293"/>
      <c r="B94" s="293"/>
      <c r="C94" s="293"/>
      <c r="D94" s="295"/>
      <c r="E94" s="293"/>
      <c r="F94" s="293"/>
      <c r="G94" s="295"/>
      <c r="I94" s="332"/>
      <c r="J94" s="4"/>
      <c r="K94" s="400"/>
      <c r="L94" s="456"/>
      <c r="M94" s="400"/>
      <c r="N94" s="446"/>
      <c r="O94" s="403"/>
      <c r="P94" s="400"/>
      <c r="Q94" s="403"/>
      <c r="R94" s="400"/>
      <c r="S94" s="456"/>
      <c r="U94" s="386"/>
      <c r="V94" t="s">
        <v>866</v>
      </c>
    </row>
    <row r="95" spans="1:22" x14ac:dyDescent="0.4">
      <c r="A95" s="293"/>
      <c r="B95" s="300" t="s">
        <v>352</v>
      </c>
      <c r="C95" s="293"/>
      <c r="D95" s="295"/>
      <c r="E95" s="293"/>
      <c r="F95" s="293"/>
      <c r="G95" s="295"/>
      <c r="I95" s="332"/>
      <c r="J95" s="3" t="s">
        <v>360</v>
      </c>
      <c r="K95" s="442"/>
      <c r="L95" s="447">
        <v>0</v>
      </c>
      <c r="M95" s="29"/>
      <c r="N95" s="41"/>
      <c r="O95" s="48"/>
      <c r="P95" s="26"/>
      <c r="Q95" s="17"/>
      <c r="R95" s="56"/>
      <c r="S95" s="449">
        <v>0</v>
      </c>
      <c r="U95" s="386"/>
      <c r="V95" t="s">
        <v>867</v>
      </c>
    </row>
    <row r="96" spans="1:22" ht="19.5" thickBot="1" x14ac:dyDescent="0.45">
      <c r="A96" s="293">
        <v>17</v>
      </c>
      <c r="B96" s="300" t="s">
        <v>395</v>
      </c>
      <c r="C96" s="293" t="s">
        <v>654</v>
      </c>
      <c r="D96" s="295"/>
      <c r="E96" s="293"/>
      <c r="F96" s="293"/>
      <c r="G96" s="295"/>
      <c r="I96" s="332"/>
      <c r="J96" s="77"/>
      <c r="K96" s="234"/>
      <c r="L96" s="448"/>
      <c r="M96" s="70"/>
      <c r="N96" s="71"/>
      <c r="O96" s="53"/>
      <c r="P96" s="27"/>
      <c r="Q96" s="78"/>
      <c r="R96" s="385"/>
      <c r="S96" s="450"/>
      <c r="U96" s="386"/>
    </row>
    <row r="97" spans="1:22" ht="19.5" thickTop="1" x14ac:dyDescent="0.4">
      <c r="A97" s="293"/>
      <c r="B97" s="300"/>
      <c r="C97" s="293" t="s">
        <v>656</v>
      </c>
      <c r="D97" s="295"/>
      <c r="E97" s="293"/>
      <c r="F97" s="293"/>
      <c r="G97" s="295"/>
      <c r="I97" s="332"/>
      <c r="J97" s="10" t="s">
        <v>615</v>
      </c>
      <c r="K97" s="26"/>
      <c r="L97" s="424"/>
      <c r="M97" s="394"/>
      <c r="N97" s="75"/>
      <c r="O97" s="46"/>
      <c r="P97" s="29"/>
      <c r="Q97" s="388"/>
      <c r="R97" s="285"/>
      <c r="S97" s="359"/>
      <c r="U97" s="386"/>
    </row>
    <row r="98" spans="1:22" x14ac:dyDescent="0.4">
      <c r="A98" s="293"/>
      <c r="B98" s="293"/>
      <c r="C98" s="297" t="s">
        <v>3</v>
      </c>
      <c r="D98" s="298"/>
      <c r="E98" s="297"/>
      <c r="F98" s="297" t="s">
        <v>4</v>
      </c>
      <c r="G98" s="298"/>
      <c r="I98" s="332"/>
      <c r="J98" s="391" t="s">
        <v>616</v>
      </c>
      <c r="K98" s="451"/>
      <c r="L98" s="17"/>
      <c r="M98" s="286"/>
      <c r="N98" s="389"/>
      <c r="O98" s="50"/>
      <c r="P98" s="451"/>
      <c r="Q98" s="38"/>
      <c r="R98" s="29"/>
      <c r="S98" s="38"/>
      <c r="U98" s="386"/>
    </row>
    <row r="99" spans="1:22" x14ac:dyDescent="0.4">
      <c r="A99" s="293"/>
      <c r="B99" s="293"/>
      <c r="C99" s="496" t="s">
        <v>338</v>
      </c>
      <c r="D99" s="298">
        <v>117000</v>
      </c>
      <c r="E99" s="297"/>
      <c r="F99" s="496" t="s">
        <v>486</v>
      </c>
      <c r="G99" s="298">
        <v>117000</v>
      </c>
      <c r="I99" s="332"/>
      <c r="J99" s="392" t="s">
        <v>26</v>
      </c>
      <c r="K99" s="452"/>
      <c r="L99" s="18"/>
      <c r="M99" s="309"/>
      <c r="N99" s="41"/>
      <c r="O99" s="48"/>
      <c r="P99" s="453"/>
      <c r="Q99" s="17"/>
      <c r="R99" s="26"/>
      <c r="S99" s="17"/>
    </row>
    <row r="100" spans="1:22" x14ac:dyDescent="0.4">
      <c r="D100" s="154"/>
      <c r="G100" s="154"/>
      <c r="I100" s="332"/>
      <c r="J100" s="393" t="s">
        <v>27</v>
      </c>
      <c r="K100" s="452" t="s">
        <v>812</v>
      </c>
      <c r="L100" s="18" t="s">
        <v>351</v>
      </c>
      <c r="M100" s="57"/>
      <c r="N100" s="39"/>
      <c r="O100" s="49"/>
      <c r="P100" s="452"/>
      <c r="Q100" s="35"/>
      <c r="R100" s="25"/>
      <c r="S100" s="35"/>
    </row>
    <row r="101" spans="1:22" x14ac:dyDescent="0.4">
      <c r="D101" s="154"/>
      <c r="G101" s="154"/>
      <c r="J101" s="7" t="s">
        <v>38</v>
      </c>
      <c r="K101" s="490">
        <v>156000</v>
      </c>
      <c r="L101" s="431">
        <v>117000</v>
      </c>
      <c r="M101" s="385"/>
      <c r="N101" s="42"/>
      <c r="O101" s="47"/>
      <c r="P101" s="105">
        <v>39000</v>
      </c>
      <c r="Q101" s="36">
        <v>0</v>
      </c>
      <c r="R101" s="28"/>
      <c r="S101" s="36"/>
      <c r="T101" s="386"/>
    </row>
    <row r="102" spans="1:22" ht="19.5" thickBot="1" x14ac:dyDescent="0.45">
      <c r="A102">
        <v>9</v>
      </c>
      <c r="B102" s="262" t="s">
        <v>397</v>
      </c>
      <c r="C102" t="s">
        <v>432</v>
      </c>
      <c r="G102" s="157" t="s">
        <v>100</v>
      </c>
      <c r="H102" t="s">
        <v>66</v>
      </c>
      <c r="J102" s="3" t="s">
        <v>819</v>
      </c>
      <c r="K102" s="400"/>
      <c r="L102" s="402"/>
      <c r="M102" s="401"/>
      <c r="N102" s="404"/>
      <c r="O102" s="403"/>
      <c r="P102" s="401" t="s">
        <v>687</v>
      </c>
      <c r="Q102" s="432">
        <v>39000</v>
      </c>
      <c r="R102" s="433">
        <v>39000</v>
      </c>
      <c r="S102" s="402" t="s">
        <v>687</v>
      </c>
    </row>
    <row r="103" spans="1:22" ht="19.5" thickBot="1" x14ac:dyDescent="0.45">
      <c r="C103" t="s">
        <v>433</v>
      </c>
      <c r="J103" s="395" t="s">
        <v>309</v>
      </c>
      <c r="K103" s="396">
        <f>SUM(K86:K102)</f>
        <v>117000</v>
      </c>
      <c r="L103" s="398">
        <f>SUM(L85:L102)</f>
        <v>117000</v>
      </c>
      <c r="M103" s="396"/>
      <c r="N103" s="399"/>
      <c r="O103" s="398"/>
      <c r="P103" s="396">
        <v>39000</v>
      </c>
      <c r="Q103" s="398">
        <v>39000</v>
      </c>
      <c r="R103" s="397">
        <f>SUM(R85:R102)</f>
        <v>0</v>
      </c>
      <c r="S103" s="398">
        <f>SUM(S85:S102)</f>
        <v>0</v>
      </c>
      <c r="T103" t="s">
        <v>824</v>
      </c>
    </row>
    <row r="104" spans="1:22" x14ac:dyDescent="0.4">
      <c r="C104" s="147" t="s">
        <v>3</v>
      </c>
      <c r="D104" s="147"/>
      <c r="E104" s="147"/>
      <c r="F104" s="147" t="s">
        <v>4</v>
      </c>
      <c r="G104" s="147"/>
      <c r="P104" t="s">
        <v>63</v>
      </c>
      <c r="Q104" t="s">
        <v>828</v>
      </c>
      <c r="R104" s="497">
        <v>-39000</v>
      </c>
    </row>
    <row r="105" spans="1:22" x14ac:dyDescent="0.4">
      <c r="C105" s="147" t="s">
        <v>65</v>
      </c>
      <c r="D105" s="163">
        <v>34100</v>
      </c>
      <c r="E105" s="147"/>
      <c r="F105" s="147" t="s">
        <v>100</v>
      </c>
      <c r="G105" s="163">
        <v>34100</v>
      </c>
    </row>
    <row r="106" spans="1:22" ht="19.5" thickBot="1" x14ac:dyDescent="0.45">
      <c r="D106" s="154"/>
      <c r="G106" s="154"/>
      <c r="J106" t="s">
        <v>352</v>
      </c>
      <c r="S106" s="84"/>
      <c r="T106" s="386"/>
      <c r="U106" s="208" t="s">
        <v>861</v>
      </c>
    </row>
    <row r="107" spans="1:22" x14ac:dyDescent="0.4">
      <c r="A107">
        <v>11</v>
      </c>
      <c r="B107" s="157" t="s">
        <v>395</v>
      </c>
      <c r="C107" t="s">
        <v>434</v>
      </c>
      <c r="G107" s="157" t="s">
        <v>426</v>
      </c>
      <c r="H107" t="s">
        <v>73</v>
      </c>
      <c r="J107" s="517" t="s">
        <v>0</v>
      </c>
      <c r="K107" s="513" t="s">
        <v>2</v>
      </c>
      <c r="L107" s="514"/>
      <c r="M107" s="513" t="s">
        <v>5</v>
      </c>
      <c r="N107" s="519"/>
      <c r="O107" s="520" t="s">
        <v>0</v>
      </c>
      <c r="P107" s="513" t="s">
        <v>6</v>
      </c>
      <c r="Q107" s="514"/>
      <c r="R107" s="513" t="s">
        <v>7</v>
      </c>
      <c r="S107" s="514"/>
      <c r="T107" s="208"/>
      <c r="U107" s="208" t="s">
        <v>352</v>
      </c>
      <c r="V107" t="s">
        <v>862</v>
      </c>
    </row>
    <row r="108" spans="1:22" x14ac:dyDescent="0.4">
      <c r="C108" t="s">
        <v>435</v>
      </c>
      <c r="J108" s="518"/>
      <c r="K108" s="5" t="s">
        <v>3</v>
      </c>
      <c r="L108" s="1" t="s">
        <v>4</v>
      </c>
      <c r="M108" s="6" t="s">
        <v>3</v>
      </c>
      <c r="N108" s="44" t="s">
        <v>4</v>
      </c>
      <c r="O108" s="521"/>
      <c r="P108" s="15" t="s">
        <v>3</v>
      </c>
      <c r="Q108" s="14" t="s">
        <v>4</v>
      </c>
      <c r="R108" s="15" t="s">
        <v>3</v>
      </c>
      <c r="S108" s="14" t="s">
        <v>4</v>
      </c>
      <c r="T108" s="208"/>
      <c r="U108" s="208" t="s">
        <v>863</v>
      </c>
    </row>
    <row r="109" spans="1:22" x14ac:dyDescent="0.4">
      <c r="C109" s="147" t="s">
        <v>3</v>
      </c>
      <c r="D109" s="147"/>
      <c r="E109" s="147"/>
      <c r="F109" s="147" t="s">
        <v>4</v>
      </c>
      <c r="G109" s="147"/>
      <c r="J109" s="3" t="s">
        <v>65</v>
      </c>
      <c r="K109" s="135" t="s">
        <v>822</v>
      </c>
      <c r="L109" s="16"/>
      <c r="M109" s="31"/>
      <c r="N109" s="43"/>
      <c r="O109" s="46"/>
      <c r="P109" s="33"/>
      <c r="Q109" s="32"/>
      <c r="R109" s="139"/>
      <c r="S109" s="34"/>
      <c r="T109" s="208"/>
      <c r="U109" s="208"/>
    </row>
    <row r="110" spans="1:22" x14ac:dyDescent="0.4">
      <c r="C110" s="147" t="s">
        <v>426</v>
      </c>
      <c r="D110" s="163">
        <v>2000000</v>
      </c>
      <c r="E110" s="147"/>
      <c r="F110" s="147" t="s">
        <v>32</v>
      </c>
      <c r="G110" s="163">
        <v>2000000</v>
      </c>
      <c r="J110" s="7" t="s">
        <v>32</v>
      </c>
      <c r="K110" s="491">
        <v>-156000</v>
      </c>
      <c r="L110" s="17"/>
      <c r="M110" s="26"/>
      <c r="N110" s="41"/>
      <c r="O110" s="47"/>
      <c r="P110" s="26"/>
      <c r="Q110" s="17"/>
      <c r="R110" s="492">
        <v>-156000</v>
      </c>
      <c r="S110" s="17"/>
      <c r="T110" s="208"/>
      <c r="U110" s="208"/>
    </row>
    <row r="111" spans="1:22" x14ac:dyDescent="0.4">
      <c r="D111" s="154"/>
      <c r="G111" s="154"/>
      <c r="J111" s="7" t="s">
        <v>325</v>
      </c>
      <c r="K111" s="137"/>
      <c r="L111" s="17"/>
      <c r="M111" s="25"/>
      <c r="N111" s="41"/>
      <c r="O111" s="48"/>
      <c r="P111" s="26"/>
      <c r="Q111" s="17"/>
      <c r="R111" s="137"/>
      <c r="S111" s="35"/>
      <c r="T111" s="208"/>
      <c r="U111" s="208"/>
    </row>
    <row r="112" spans="1:22" x14ac:dyDescent="0.4">
      <c r="D112" s="154"/>
      <c r="G112" s="154"/>
      <c r="J112" s="3" t="s">
        <v>520</v>
      </c>
      <c r="K112" s="97"/>
      <c r="L112" s="17"/>
      <c r="M112" s="25"/>
      <c r="N112" s="41"/>
      <c r="O112" s="48"/>
      <c r="P112" s="26"/>
      <c r="Q112" s="17"/>
      <c r="R112" s="138"/>
      <c r="S112" s="35"/>
      <c r="T112" s="387"/>
      <c r="U112" s="208"/>
    </row>
    <row r="113" spans="1:24" x14ac:dyDescent="0.4">
      <c r="D113" s="154"/>
      <c r="G113" s="154"/>
      <c r="J113" s="3" t="s">
        <v>521</v>
      </c>
      <c r="K113" s="97" t="s">
        <v>822</v>
      </c>
      <c r="L113" s="17" t="s">
        <v>352</v>
      </c>
      <c r="M113" s="25"/>
      <c r="N113" s="41"/>
      <c r="O113" s="48"/>
      <c r="P113" s="26"/>
      <c r="Q113" s="17"/>
      <c r="R113" s="138"/>
      <c r="S113" s="35"/>
      <c r="T113" s="208" t="s">
        <v>871</v>
      </c>
      <c r="U113" s="208"/>
    </row>
    <row r="114" spans="1:24" x14ac:dyDescent="0.4">
      <c r="I114" s="332"/>
      <c r="J114" s="307" t="s">
        <v>486</v>
      </c>
      <c r="K114" s="97">
        <v>117000</v>
      </c>
      <c r="L114" s="493">
        <v>117000</v>
      </c>
      <c r="M114" s="25"/>
      <c r="N114" s="41"/>
      <c r="O114" s="48"/>
      <c r="P114" s="26"/>
      <c r="Q114" s="17"/>
      <c r="R114" s="138">
        <v>117000</v>
      </c>
      <c r="S114" s="495">
        <v>117000</v>
      </c>
      <c r="T114" s="208" t="s">
        <v>820</v>
      </c>
      <c r="U114" s="208"/>
    </row>
    <row r="115" spans="1:24" ht="19.5" thickBot="1" x14ac:dyDescent="0.45">
      <c r="A115" s="183" t="s">
        <v>443</v>
      </c>
      <c r="B115" s="183"/>
      <c r="C115" s="183"/>
      <c r="D115" s="183"/>
      <c r="E115" s="183"/>
      <c r="F115" s="183"/>
      <c r="G115" s="183"/>
      <c r="I115" s="332"/>
      <c r="J115" s="4"/>
      <c r="K115" s="408"/>
      <c r="L115" s="24"/>
      <c r="M115" s="409"/>
      <c r="N115" s="40"/>
      <c r="O115" s="435"/>
      <c r="P115" s="434"/>
      <c r="Q115" s="80"/>
      <c r="R115" s="410"/>
      <c r="S115" s="411"/>
      <c r="T115" t="s">
        <v>855</v>
      </c>
    </row>
    <row r="116" spans="1:24" x14ac:dyDescent="0.4">
      <c r="A116" s="183">
        <v>12</v>
      </c>
      <c r="B116" s="259" t="s">
        <v>395</v>
      </c>
      <c r="C116" s="183" t="s">
        <v>436</v>
      </c>
      <c r="D116" s="183"/>
      <c r="E116" s="183"/>
      <c r="F116" s="183"/>
      <c r="G116" s="259" t="s">
        <v>19</v>
      </c>
      <c r="I116" s="332"/>
      <c r="J116" s="3"/>
      <c r="K116" s="436"/>
      <c r="L116" s="457"/>
      <c r="M116" s="437"/>
      <c r="N116" s="440"/>
      <c r="O116" s="332"/>
      <c r="Q116" s="254"/>
      <c r="R116" s="246"/>
      <c r="S116" s="454"/>
    </row>
    <row r="117" spans="1:24" x14ac:dyDescent="0.4">
      <c r="A117" s="183"/>
      <c r="B117" s="183"/>
      <c r="C117" s="183" t="s">
        <v>659</v>
      </c>
      <c r="D117" s="183"/>
      <c r="E117" s="183"/>
      <c r="F117" s="183"/>
      <c r="G117" s="183"/>
      <c r="I117" s="332"/>
      <c r="J117" s="3"/>
      <c r="K117" s="286"/>
      <c r="L117" s="458"/>
      <c r="M117" s="246"/>
      <c r="N117" s="251"/>
      <c r="O117" s="332"/>
      <c r="Q117" s="254"/>
      <c r="R117" s="246"/>
      <c r="S117" s="455"/>
    </row>
    <row r="118" spans="1:24" ht="19.5" thickBot="1" x14ac:dyDescent="0.45">
      <c r="A118" s="183"/>
      <c r="B118" s="183"/>
      <c r="C118" s="260" t="s">
        <v>3</v>
      </c>
      <c r="D118" s="260"/>
      <c r="E118" s="260"/>
      <c r="F118" s="260" t="s">
        <v>4</v>
      </c>
      <c r="G118" s="260"/>
      <c r="I118" s="332"/>
      <c r="J118" s="4"/>
      <c r="K118" s="400"/>
      <c r="L118" s="459"/>
      <c r="M118" s="401"/>
      <c r="N118" s="404"/>
      <c r="O118" s="403"/>
      <c r="Q118" s="402"/>
      <c r="R118" s="401"/>
      <c r="S118" s="456"/>
    </row>
    <row r="119" spans="1:24" x14ac:dyDescent="0.4">
      <c r="A119" s="183"/>
      <c r="B119" s="183"/>
      <c r="C119" s="260" t="s">
        <v>19</v>
      </c>
      <c r="D119" s="261">
        <v>660000</v>
      </c>
      <c r="E119" s="260"/>
      <c r="F119" s="260" t="s">
        <v>437</v>
      </c>
      <c r="G119" s="261">
        <v>660000</v>
      </c>
      <c r="J119" s="412" t="s">
        <v>348</v>
      </c>
      <c r="K119" s="413"/>
      <c r="L119" s="460">
        <v>-39000</v>
      </c>
      <c r="M119" s="414" t="s">
        <v>823</v>
      </c>
      <c r="N119" s="415"/>
      <c r="O119" s="417"/>
      <c r="P119" s="438"/>
      <c r="Q119" s="441"/>
      <c r="R119" s="439"/>
      <c r="S119" s="460">
        <v>-39000</v>
      </c>
      <c r="T119" t="s">
        <v>841</v>
      </c>
    </row>
    <row r="120" spans="1:24" ht="19.5" thickBot="1" x14ac:dyDescent="0.45">
      <c r="A120" s="183"/>
      <c r="B120" s="183"/>
      <c r="C120" s="183"/>
      <c r="D120" s="183"/>
      <c r="E120" s="183"/>
      <c r="F120" s="183"/>
      <c r="G120" s="183"/>
      <c r="J120" s="77"/>
      <c r="K120" s="234"/>
      <c r="L120" s="461"/>
      <c r="M120" s="27"/>
      <c r="N120" s="416"/>
      <c r="O120" s="418"/>
      <c r="P120" s="27"/>
      <c r="Q120" s="22"/>
      <c r="R120" s="56"/>
      <c r="S120" s="461"/>
      <c r="T120" t="s">
        <v>842</v>
      </c>
    </row>
    <row r="121" spans="1:24" ht="19.5" thickTop="1" x14ac:dyDescent="0.4">
      <c r="A121" s="183">
        <v>13</v>
      </c>
      <c r="B121" s="183" t="s">
        <v>397</v>
      </c>
      <c r="C121" s="183" t="s">
        <v>487</v>
      </c>
      <c r="D121" s="183"/>
      <c r="E121" s="183"/>
      <c r="F121" s="183"/>
      <c r="G121" s="259" t="s">
        <v>476</v>
      </c>
      <c r="H121" s="153"/>
      <c r="J121" s="10" t="s">
        <v>615</v>
      </c>
      <c r="K121" s="26"/>
      <c r="L121" s="424"/>
      <c r="M121" s="394"/>
      <c r="N121" s="75"/>
      <c r="O121" s="46"/>
      <c r="P121" s="29"/>
      <c r="Q121" s="388"/>
      <c r="R121" s="285"/>
      <c r="S121" s="359"/>
      <c r="T121" t="s">
        <v>844</v>
      </c>
    </row>
    <row r="122" spans="1:24" x14ac:dyDescent="0.4">
      <c r="A122" s="183"/>
      <c r="B122" s="183"/>
      <c r="C122" s="183" t="s">
        <v>441</v>
      </c>
      <c r="D122" s="183"/>
      <c r="E122" s="183"/>
      <c r="F122" s="183"/>
      <c r="G122" s="183"/>
      <c r="I122" s="332"/>
      <c r="J122" s="391" t="s">
        <v>616</v>
      </c>
      <c r="K122" s="451"/>
      <c r="L122" s="17"/>
      <c r="M122" s="286"/>
      <c r="N122" s="389"/>
      <c r="O122" s="50"/>
      <c r="P122" s="451"/>
      <c r="Q122" s="38"/>
      <c r="R122" s="29"/>
      <c r="S122" s="38"/>
    </row>
    <row r="123" spans="1:24" x14ac:dyDescent="0.4">
      <c r="A123" s="183"/>
      <c r="B123" s="183"/>
      <c r="C123" s="260" t="s">
        <v>3</v>
      </c>
      <c r="D123" s="260"/>
      <c r="E123" s="260"/>
      <c r="F123" s="260" t="s">
        <v>4</v>
      </c>
      <c r="G123" s="260"/>
      <c r="I123" s="332"/>
      <c r="J123" s="392" t="s">
        <v>26</v>
      </c>
      <c r="K123" s="452"/>
      <c r="L123" s="18"/>
      <c r="M123" s="309"/>
      <c r="N123" s="41"/>
      <c r="O123" s="48"/>
      <c r="P123" s="453"/>
      <c r="Q123" s="17"/>
      <c r="R123" s="26"/>
      <c r="S123" s="17"/>
    </row>
    <row r="124" spans="1:24" x14ac:dyDescent="0.4">
      <c r="A124" s="183"/>
      <c r="B124" s="183"/>
      <c r="C124" s="260" t="s">
        <v>348</v>
      </c>
      <c r="D124" s="261">
        <v>5400</v>
      </c>
      <c r="E124" s="260"/>
      <c r="F124" s="260" t="s">
        <v>369</v>
      </c>
      <c r="G124" s="261">
        <v>5400</v>
      </c>
      <c r="I124" s="332"/>
      <c r="J124" s="393" t="s">
        <v>27</v>
      </c>
      <c r="K124" s="452" t="s">
        <v>352</v>
      </c>
      <c r="L124" s="18"/>
      <c r="M124" s="57"/>
      <c r="N124" s="39"/>
      <c r="O124" s="49"/>
      <c r="P124" s="452"/>
      <c r="Q124" s="35"/>
      <c r="R124" s="25"/>
      <c r="S124" s="35"/>
    </row>
    <row r="125" spans="1:24" x14ac:dyDescent="0.4">
      <c r="A125" s="183"/>
      <c r="B125" s="183"/>
      <c r="C125" s="183"/>
      <c r="D125" s="183"/>
      <c r="E125" s="183"/>
      <c r="F125" s="183"/>
      <c r="G125" s="183"/>
      <c r="J125" s="425" t="s">
        <v>38</v>
      </c>
      <c r="K125" s="494">
        <v>117000</v>
      </c>
      <c r="L125" s="18"/>
      <c r="M125" s="385"/>
      <c r="N125" s="42"/>
      <c r="O125" s="47"/>
      <c r="P125" s="494">
        <v>117000</v>
      </c>
      <c r="Q125" s="21"/>
      <c r="R125" s="28"/>
      <c r="S125" s="36"/>
      <c r="T125" t="s">
        <v>856</v>
      </c>
    </row>
    <row r="126" spans="1:24" ht="19.5" thickBot="1" x14ac:dyDescent="0.45">
      <c r="A126" s="183">
        <v>15</v>
      </c>
      <c r="B126" s="259" t="s">
        <v>395</v>
      </c>
      <c r="C126" s="183" t="s">
        <v>438</v>
      </c>
      <c r="D126" s="183"/>
      <c r="E126" s="183"/>
      <c r="F126" s="183"/>
      <c r="G126" s="259" t="s">
        <v>477</v>
      </c>
      <c r="J126" s="4" t="s">
        <v>819</v>
      </c>
      <c r="K126" s="426"/>
      <c r="L126" s="427"/>
      <c r="M126" s="426"/>
      <c r="N126" s="428"/>
      <c r="O126" s="429"/>
      <c r="P126" s="426"/>
      <c r="Q126" s="24">
        <v>117000</v>
      </c>
      <c r="R126" s="430">
        <v>117000</v>
      </c>
      <c r="S126" s="427"/>
    </row>
    <row r="127" spans="1:24" ht="19.5" thickBot="1" x14ac:dyDescent="0.45">
      <c r="A127" s="183"/>
      <c r="B127" s="183"/>
      <c r="C127" s="183" t="s">
        <v>440</v>
      </c>
      <c r="D127" s="183"/>
      <c r="E127" s="183"/>
      <c r="F127" s="183"/>
      <c r="G127" s="183"/>
      <c r="J127" s="395" t="s">
        <v>309</v>
      </c>
      <c r="K127" s="462">
        <f>SUM(K110:K126)</f>
        <v>78000</v>
      </c>
      <c r="L127" s="463">
        <f>SUM(L109:L126)</f>
        <v>78000</v>
      </c>
      <c r="M127" s="407"/>
      <c r="N127" s="406"/>
      <c r="O127" s="405"/>
      <c r="P127" s="407">
        <v>117000</v>
      </c>
      <c r="Q127" s="419">
        <v>117000</v>
      </c>
      <c r="R127" s="420">
        <f>SUM(R109:R126)</f>
        <v>78000</v>
      </c>
      <c r="S127" s="419">
        <f>SUM(S109:S126)</f>
        <v>78000</v>
      </c>
      <c r="T127" t="s">
        <v>821</v>
      </c>
    </row>
    <row r="128" spans="1:24" x14ac:dyDescent="0.4">
      <c r="A128" s="183"/>
      <c r="B128" s="183"/>
      <c r="C128" s="260" t="s">
        <v>3</v>
      </c>
      <c r="D128" s="260"/>
      <c r="E128" s="260"/>
      <c r="F128" s="260" t="s">
        <v>4</v>
      </c>
      <c r="G128" s="260"/>
      <c r="P128" t="s">
        <v>63</v>
      </c>
      <c r="Q128" t="s">
        <v>828</v>
      </c>
      <c r="R128" s="497">
        <v>-117000</v>
      </c>
      <c r="T128" s="153" t="s">
        <v>846</v>
      </c>
      <c r="U128" s="153"/>
      <c r="V128" s="153"/>
      <c r="W128" s="153"/>
      <c r="X128" s="153"/>
    </row>
    <row r="129" spans="1:20" x14ac:dyDescent="0.4">
      <c r="A129" s="183"/>
      <c r="B129" s="183"/>
      <c r="C129" s="260" t="s">
        <v>439</v>
      </c>
      <c r="D129" s="261">
        <v>10000</v>
      </c>
      <c r="E129" s="260"/>
      <c r="F129" s="260" t="s">
        <v>348</v>
      </c>
      <c r="G129" s="261">
        <v>10000</v>
      </c>
      <c r="H129" t="s">
        <v>827</v>
      </c>
      <c r="T129" t="s">
        <v>845</v>
      </c>
    </row>
    <row r="130" spans="1:20" x14ac:dyDescent="0.4">
      <c r="A130" s="183"/>
      <c r="B130" s="183"/>
      <c r="C130" s="183"/>
      <c r="D130" s="185"/>
      <c r="E130" s="183"/>
      <c r="F130" s="183"/>
      <c r="G130" s="185"/>
    </row>
    <row r="131" spans="1:20" x14ac:dyDescent="0.4">
      <c r="A131" s="183"/>
      <c r="B131" s="183"/>
      <c r="C131" s="183"/>
      <c r="D131" s="185"/>
      <c r="E131" s="183"/>
      <c r="F131" s="183"/>
      <c r="G131" s="185"/>
    </row>
    <row r="132" spans="1:20" x14ac:dyDescent="0.4">
      <c r="A132" s="183"/>
      <c r="B132" s="183"/>
      <c r="C132" s="183"/>
      <c r="D132" s="185"/>
      <c r="E132" s="183"/>
      <c r="F132" s="183"/>
      <c r="G132" s="185"/>
    </row>
    <row r="133" spans="1:20" x14ac:dyDescent="0.4">
      <c r="A133" s="183" t="s">
        <v>442</v>
      </c>
      <c r="B133" s="183"/>
      <c r="C133" s="183"/>
      <c r="D133" s="185"/>
      <c r="E133" s="183"/>
      <c r="F133" s="183"/>
      <c r="G133" s="185"/>
      <c r="H133" s="153" t="s">
        <v>660</v>
      </c>
    </row>
    <row r="134" spans="1:20" x14ac:dyDescent="0.4">
      <c r="A134" s="183">
        <v>16</v>
      </c>
      <c r="B134" s="259" t="s">
        <v>395</v>
      </c>
      <c r="C134" s="183" t="s">
        <v>681</v>
      </c>
      <c r="D134" s="183"/>
      <c r="E134" s="183"/>
      <c r="F134" s="183"/>
      <c r="G134" s="183"/>
      <c r="H134" s="281" t="s">
        <v>397</v>
      </c>
    </row>
    <row r="135" spans="1:20" x14ac:dyDescent="0.4">
      <c r="A135" s="183"/>
      <c r="B135" s="183"/>
      <c r="C135" s="183" t="s">
        <v>683</v>
      </c>
      <c r="D135" s="183"/>
      <c r="E135" s="183"/>
      <c r="F135" s="183"/>
      <c r="G135" s="183"/>
      <c r="I135" t="s">
        <v>760</v>
      </c>
    </row>
    <row r="136" spans="1:20" x14ac:dyDescent="0.4">
      <c r="A136" s="183"/>
      <c r="B136" s="183"/>
      <c r="C136" s="260" t="s">
        <v>3</v>
      </c>
      <c r="D136" s="260"/>
      <c r="E136" s="260"/>
      <c r="F136" s="260" t="s">
        <v>4</v>
      </c>
      <c r="G136" s="260"/>
      <c r="I136" s="147" t="s">
        <v>3</v>
      </c>
      <c r="J136" s="147"/>
      <c r="K136" s="147"/>
      <c r="L136" s="147" t="s">
        <v>4</v>
      </c>
      <c r="M136" s="147"/>
    </row>
    <row r="137" spans="1:20" x14ac:dyDescent="0.4">
      <c r="A137" s="183"/>
      <c r="B137" s="183"/>
      <c r="C137" s="260" t="s">
        <v>682</v>
      </c>
      <c r="D137" s="261">
        <v>651088</v>
      </c>
      <c r="E137" s="260"/>
      <c r="F137" s="260" t="s">
        <v>348</v>
      </c>
      <c r="G137" s="261">
        <v>651088</v>
      </c>
      <c r="I137" s="147" t="s">
        <v>348</v>
      </c>
      <c r="J137" s="163">
        <v>3200</v>
      </c>
      <c r="K137" s="147"/>
      <c r="L137" s="147" t="s">
        <v>682</v>
      </c>
      <c r="M137" s="163">
        <v>3200</v>
      </c>
    </row>
    <row r="138" spans="1:20" x14ac:dyDescent="0.4">
      <c r="A138" s="183"/>
      <c r="B138" s="183"/>
      <c r="C138" s="183"/>
      <c r="D138" s="183"/>
      <c r="E138" s="183"/>
      <c r="F138" s="183"/>
      <c r="G138" s="183"/>
    </row>
    <row r="139" spans="1:20" x14ac:dyDescent="0.4">
      <c r="A139" s="183"/>
      <c r="B139" s="183"/>
      <c r="C139" s="183"/>
      <c r="D139" s="183"/>
      <c r="E139" s="183"/>
      <c r="F139" s="183"/>
      <c r="G139" s="183"/>
    </row>
    <row r="140" spans="1:20" x14ac:dyDescent="0.4">
      <c r="A140" s="183"/>
      <c r="B140" s="183"/>
      <c r="C140" s="183"/>
      <c r="D140" s="183"/>
      <c r="E140" s="183"/>
      <c r="F140" s="183"/>
      <c r="G140" s="183"/>
      <c r="I140" t="s">
        <v>684</v>
      </c>
    </row>
    <row r="141" spans="1:20" x14ac:dyDescent="0.4">
      <c r="A141" t="s">
        <v>444</v>
      </c>
    </row>
    <row r="142" spans="1:20" x14ac:dyDescent="0.4">
      <c r="A142" t="s">
        <v>661</v>
      </c>
    </row>
    <row r="144" spans="1:20" x14ac:dyDescent="0.4">
      <c r="A144">
        <v>18</v>
      </c>
      <c r="B144" s="262" t="s">
        <v>397</v>
      </c>
      <c r="C144" t="s">
        <v>445</v>
      </c>
      <c r="G144" t="s">
        <v>478</v>
      </c>
      <c r="I144" s="267" t="s">
        <v>397</v>
      </c>
    </row>
    <row r="145" spans="1:13" x14ac:dyDescent="0.4">
      <c r="C145" t="s">
        <v>550</v>
      </c>
      <c r="I145" s="267" t="s">
        <v>533</v>
      </c>
      <c r="K145" t="s">
        <v>551</v>
      </c>
    </row>
    <row r="146" spans="1:13" x14ac:dyDescent="0.4">
      <c r="C146" s="147" t="s">
        <v>3</v>
      </c>
      <c r="D146" s="147"/>
      <c r="E146" s="147"/>
      <c r="F146" s="147" t="s">
        <v>4</v>
      </c>
      <c r="G146" s="147"/>
      <c r="I146" t="s">
        <v>539</v>
      </c>
    </row>
    <row r="147" spans="1:13" x14ac:dyDescent="0.4">
      <c r="C147" s="147" t="s">
        <v>32</v>
      </c>
      <c r="D147" s="163">
        <v>1340000</v>
      </c>
      <c r="E147" s="147"/>
      <c r="F147" s="147" t="s">
        <v>427</v>
      </c>
      <c r="G147" s="163">
        <v>1340000</v>
      </c>
    </row>
    <row r="148" spans="1:13" x14ac:dyDescent="0.4">
      <c r="A148">
        <v>19</v>
      </c>
      <c r="B148" t="s">
        <v>541</v>
      </c>
      <c r="C148" t="s">
        <v>542</v>
      </c>
      <c r="D148" s="154"/>
      <c r="G148" s="154"/>
      <c r="I148" t="s">
        <v>532</v>
      </c>
    </row>
    <row r="149" spans="1:13" x14ac:dyDescent="0.4">
      <c r="C149" s="147" t="s">
        <v>3</v>
      </c>
      <c r="D149" s="163"/>
      <c r="E149" s="147"/>
      <c r="F149" s="147" t="s">
        <v>4</v>
      </c>
      <c r="G149" s="163"/>
      <c r="I149" s="147" t="s">
        <v>3</v>
      </c>
      <c r="J149" s="147"/>
      <c r="K149" s="147"/>
      <c r="L149" s="147" t="s">
        <v>4</v>
      </c>
      <c r="M149" s="147"/>
    </row>
    <row r="150" spans="1:13" x14ac:dyDescent="0.4">
      <c r="C150" s="147" t="s">
        <v>32</v>
      </c>
      <c r="D150" s="163">
        <v>160000</v>
      </c>
      <c r="E150" s="147"/>
      <c r="F150" s="147" t="s">
        <v>423</v>
      </c>
      <c r="G150" s="163">
        <v>160000</v>
      </c>
      <c r="I150" s="147" t="s">
        <v>32</v>
      </c>
      <c r="J150" s="163">
        <v>1500000</v>
      </c>
      <c r="K150" s="147"/>
      <c r="L150" s="147" t="s">
        <v>427</v>
      </c>
      <c r="M150" s="163">
        <v>1340000</v>
      </c>
    </row>
    <row r="151" spans="1:13" x14ac:dyDescent="0.4">
      <c r="D151" s="154"/>
      <c r="G151" s="154"/>
      <c r="I151" s="147"/>
      <c r="J151" s="147"/>
      <c r="K151" s="147"/>
      <c r="L151" s="147" t="s">
        <v>423</v>
      </c>
      <c r="M151" s="163">
        <v>160000</v>
      </c>
    </row>
    <row r="153" spans="1:13" x14ac:dyDescent="0.4">
      <c r="A153">
        <v>21</v>
      </c>
      <c r="B153" s="157" t="s">
        <v>395</v>
      </c>
      <c r="C153" t="s">
        <v>446</v>
      </c>
      <c r="G153" t="s">
        <v>479</v>
      </c>
      <c r="I153" t="s">
        <v>540</v>
      </c>
    </row>
    <row r="154" spans="1:13" x14ac:dyDescent="0.4">
      <c r="C154" t="s">
        <v>447</v>
      </c>
    </row>
    <row r="155" spans="1:13" x14ac:dyDescent="0.4">
      <c r="C155" s="147" t="s">
        <v>3</v>
      </c>
      <c r="D155" s="147"/>
      <c r="E155" s="147"/>
      <c r="F155" s="147" t="s">
        <v>4</v>
      </c>
      <c r="G155" s="147"/>
    </row>
    <row r="156" spans="1:13" x14ac:dyDescent="0.4">
      <c r="C156" s="147" t="s">
        <v>29</v>
      </c>
      <c r="D156" s="163">
        <v>20000</v>
      </c>
      <c r="E156" s="147"/>
      <c r="F156" s="147" t="s">
        <v>32</v>
      </c>
      <c r="G156" s="163">
        <v>20000</v>
      </c>
      <c r="I156" s="157" t="s">
        <v>395</v>
      </c>
    </row>
    <row r="157" spans="1:13" x14ac:dyDescent="0.4">
      <c r="I157" s="157" t="s">
        <v>534</v>
      </c>
      <c r="K157" t="s">
        <v>552</v>
      </c>
    </row>
    <row r="158" spans="1:13" x14ac:dyDescent="0.4">
      <c r="A158">
        <v>23</v>
      </c>
      <c r="B158" s="262" t="s">
        <v>397</v>
      </c>
      <c r="C158" t="s">
        <v>449</v>
      </c>
      <c r="I158" t="s">
        <v>535</v>
      </c>
    </row>
    <row r="159" spans="1:13" x14ac:dyDescent="0.4">
      <c r="C159" t="s">
        <v>448</v>
      </c>
      <c r="G159" s="157" t="s">
        <v>99</v>
      </c>
      <c r="H159" t="s">
        <v>126</v>
      </c>
    </row>
    <row r="160" spans="1:13" x14ac:dyDescent="0.4">
      <c r="C160" s="147" t="s">
        <v>3</v>
      </c>
      <c r="D160" s="147"/>
      <c r="E160" s="147"/>
      <c r="F160" s="147" t="s">
        <v>4</v>
      </c>
      <c r="G160" s="147"/>
      <c r="I160" t="s">
        <v>536</v>
      </c>
      <c r="J160" s="154">
        <v>1340000</v>
      </c>
    </row>
    <row r="161" spans="1:15" x14ac:dyDescent="0.4">
      <c r="C161" s="147" t="s">
        <v>99</v>
      </c>
      <c r="D161" s="147">
        <v>540</v>
      </c>
      <c r="E161" s="147"/>
      <c r="F161" s="147" t="s">
        <v>100</v>
      </c>
      <c r="G161" s="147">
        <v>540</v>
      </c>
      <c r="I161" s="147" t="s">
        <v>3</v>
      </c>
      <c r="J161" s="147"/>
      <c r="K161" s="147"/>
      <c r="L161" s="147" t="s">
        <v>4</v>
      </c>
      <c r="M161" s="147"/>
    </row>
    <row r="162" spans="1:15" x14ac:dyDescent="0.4">
      <c r="I162" s="147" t="s">
        <v>65</v>
      </c>
      <c r="J162" s="163">
        <v>1000000</v>
      </c>
      <c r="K162" s="147"/>
      <c r="L162" s="147" t="s">
        <v>427</v>
      </c>
      <c r="M162" s="163">
        <v>1340000</v>
      </c>
    </row>
    <row r="163" spans="1:15" x14ac:dyDescent="0.4">
      <c r="A163">
        <v>26</v>
      </c>
      <c r="B163" s="262" t="s">
        <v>397</v>
      </c>
      <c r="C163" t="s">
        <v>450</v>
      </c>
      <c r="G163" s="157" t="s">
        <v>99</v>
      </c>
      <c r="I163" s="147" t="s">
        <v>537</v>
      </c>
      <c r="J163" s="163">
        <v>340000</v>
      </c>
      <c r="K163" s="147"/>
      <c r="L163" s="147"/>
      <c r="M163" s="147"/>
    </row>
    <row r="164" spans="1:15" x14ac:dyDescent="0.4">
      <c r="C164" t="s">
        <v>451</v>
      </c>
    </row>
    <row r="165" spans="1:15" x14ac:dyDescent="0.4">
      <c r="C165" s="147" t="s">
        <v>3</v>
      </c>
      <c r="D165" s="147"/>
      <c r="E165" s="147"/>
      <c r="F165" s="147" t="s">
        <v>4</v>
      </c>
      <c r="G165" s="147"/>
      <c r="I165" t="s">
        <v>538</v>
      </c>
    </row>
    <row r="166" spans="1:15" x14ac:dyDescent="0.4">
      <c r="C166" s="147" t="s">
        <v>325</v>
      </c>
      <c r="D166" s="147">
        <v>540</v>
      </c>
      <c r="E166" s="147"/>
      <c r="F166" s="147" t="s">
        <v>99</v>
      </c>
      <c r="G166" s="147">
        <v>540</v>
      </c>
      <c r="I166" t="s">
        <v>548</v>
      </c>
    </row>
    <row r="167" spans="1:15" x14ac:dyDescent="0.4">
      <c r="I167" t="s">
        <v>546</v>
      </c>
      <c r="O167" t="s">
        <v>549</v>
      </c>
    </row>
    <row r="168" spans="1:15" x14ac:dyDescent="0.4">
      <c r="B168" s="157" t="s">
        <v>722</v>
      </c>
      <c r="C168" t="s">
        <v>452</v>
      </c>
      <c r="F168" s="157" t="s">
        <v>11</v>
      </c>
      <c r="G168" s="151" t="s">
        <v>453</v>
      </c>
      <c r="H168" t="s">
        <v>67</v>
      </c>
      <c r="N168" t="s">
        <v>547</v>
      </c>
    </row>
    <row r="169" spans="1:15" x14ac:dyDescent="0.4">
      <c r="C169" s="147" t="s">
        <v>3</v>
      </c>
      <c r="D169" s="147"/>
      <c r="E169" s="147"/>
      <c r="F169" s="147" t="s">
        <v>4</v>
      </c>
      <c r="G169" s="147"/>
      <c r="I169" t="s">
        <v>728</v>
      </c>
    </row>
    <row r="170" spans="1:15" x14ac:dyDescent="0.4">
      <c r="C170" s="147" t="s">
        <v>11</v>
      </c>
      <c r="D170" s="147"/>
      <c r="E170" s="147"/>
      <c r="F170" s="147" t="s">
        <v>99</v>
      </c>
      <c r="G170" s="147"/>
      <c r="I170" s="152" t="s">
        <v>731</v>
      </c>
    </row>
    <row r="171" spans="1:15" x14ac:dyDescent="0.4">
      <c r="C171" s="147" t="s">
        <v>453</v>
      </c>
      <c r="D171" s="147"/>
      <c r="E171" s="147"/>
      <c r="F171" s="147" t="s">
        <v>99</v>
      </c>
      <c r="G171" s="147"/>
      <c r="I171" s="152" t="s">
        <v>729</v>
      </c>
    </row>
    <row r="172" spans="1:15" x14ac:dyDescent="0.4">
      <c r="I172" s="152" t="s">
        <v>730</v>
      </c>
    </row>
    <row r="173" spans="1:15" x14ac:dyDescent="0.4">
      <c r="B173" s="159" t="s">
        <v>397</v>
      </c>
      <c r="C173" t="s">
        <v>721</v>
      </c>
      <c r="G173" s="151" t="s">
        <v>726</v>
      </c>
      <c r="H173" t="s">
        <v>66</v>
      </c>
    </row>
    <row r="174" spans="1:15" x14ac:dyDescent="0.4">
      <c r="C174" s="147" t="s">
        <v>3</v>
      </c>
      <c r="D174" s="147"/>
      <c r="E174" s="147"/>
      <c r="F174" s="147" t="s">
        <v>4</v>
      </c>
      <c r="G174" s="147"/>
    </row>
    <row r="175" spans="1:15" x14ac:dyDescent="0.4">
      <c r="C175" s="147" t="s">
        <v>65</v>
      </c>
      <c r="D175" s="147"/>
      <c r="E175" s="147"/>
      <c r="F175" s="147" t="s">
        <v>723</v>
      </c>
      <c r="G175" s="147"/>
    </row>
    <row r="178" spans="1:9" x14ac:dyDescent="0.4">
      <c r="C178" t="s">
        <v>454</v>
      </c>
      <c r="G178" s="157" t="s">
        <v>727</v>
      </c>
      <c r="I178" t="s">
        <v>724</v>
      </c>
    </row>
    <row r="179" spans="1:9" x14ac:dyDescent="0.4">
      <c r="C179" s="147" t="s">
        <v>3</v>
      </c>
      <c r="D179" s="147"/>
      <c r="E179" s="147"/>
      <c r="F179" s="147" t="s">
        <v>4</v>
      </c>
      <c r="G179" s="147"/>
      <c r="I179" t="s">
        <v>725</v>
      </c>
    </row>
    <row r="180" spans="1:9" x14ac:dyDescent="0.4">
      <c r="C180" s="147" t="s">
        <v>100</v>
      </c>
      <c r="D180" s="147"/>
      <c r="E180" s="147"/>
      <c r="F180" s="147" t="s">
        <v>99</v>
      </c>
      <c r="G180" s="147"/>
    </row>
    <row r="182" spans="1:9" x14ac:dyDescent="0.4">
      <c r="A182" s="183">
        <v>23</v>
      </c>
      <c r="B182" s="259" t="s">
        <v>395</v>
      </c>
      <c r="C182" s="183" t="s">
        <v>455</v>
      </c>
      <c r="D182" s="183"/>
      <c r="E182" s="183"/>
      <c r="F182" s="183"/>
      <c r="G182" s="259" t="s">
        <v>456</v>
      </c>
      <c r="H182" t="s">
        <v>126</v>
      </c>
    </row>
    <row r="183" spans="1:9" x14ac:dyDescent="0.4">
      <c r="A183" s="183"/>
      <c r="B183" s="183"/>
      <c r="C183" s="183" t="s">
        <v>457</v>
      </c>
      <c r="D183" s="183"/>
      <c r="E183" s="183"/>
      <c r="F183" s="183"/>
      <c r="G183" s="183"/>
    </row>
    <row r="184" spans="1:9" x14ac:dyDescent="0.4">
      <c r="A184" s="183"/>
      <c r="B184" s="183"/>
      <c r="C184" s="260" t="s">
        <v>3</v>
      </c>
      <c r="D184" s="260"/>
      <c r="E184" s="260"/>
      <c r="F184" s="260" t="s">
        <v>4</v>
      </c>
      <c r="G184" s="260"/>
    </row>
    <row r="185" spans="1:9" x14ac:dyDescent="0.4">
      <c r="A185" s="183"/>
      <c r="B185" s="183"/>
      <c r="C185" s="260" t="s">
        <v>456</v>
      </c>
      <c r="D185" s="261">
        <v>1000</v>
      </c>
      <c r="E185" s="260"/>
      <c r="F185" s="260" t="s">
        <v>65</v>
      </c>
      <c r="G185" s="261">
        <v>1000</v>
      </c>
    </row>
    <row r="186" spans="1:9" x14ac:dyDescent="0.4">
      <c r="A186" s="183"/>
      <c r="B186" s="183"/>
      <c r="C186" s="183"/>
      <c r="D186" s="183"/>
      <c r="E186" s="183"/>
      <c r="F186" s="183"/>
      <c r="G186" s="183"/>
    </row>
    <row r="187" spans="1:9" x14ac:dyDescent="0.4">
      <c r="A187" s="183">
        <v>24</v>
      </c>
      <c r="B187" s="259" t="s">
        <v>395</v>
      </c>
      <c r="C187" s="183" t="s">
        <v>458</v>
      </c>
      <c r="D187" s="183"/>
      <c r="E187" s="183"/>
      <c r="F187" s="183"/>
      <c r="G187" s="183"/>
    </row>
    <row r="188" spans="1:9" x14ac:dyDescent="0.4">
      <c r="A188" s="183"/>
      <c r="B188" s="183"/>
      <c r="C188" s="260" t="s">
        <v>3</v>
      </c>
      <c r="D188" s="260"/>
      <c r="E188" s="260"/>
      <c r="F188" s="260" t="s">
        <v>4</v>
      </c>
      <c r="G188" s="260"/>
    </row>
    <row r="189" spans="1:9" x14ac:dyDescent="0.4">
      <c r="A189" s="183"/>
      <c r="B189" s="183"/>
      <c r="C189" s="260" t="s">
        <v>244</v>
      </c>
      <c r="D189" s="261">
        <v>1000</v>
      </c>
      <c r="E189" s="260"/>
      <c r="F189" s="260" t="s">
        <v>456</v>
      </c>
      <c r="G189" s="261">
        <v>1000</v>
      </c>
    </row>
    <row r="190" spans="1:9" x14ac:dyDescent="0.4">
      <c r="A190" s="183"/>
      <c r="B190" s="183"/>
      <c r="C190" s="183"/>
      <c r="D190" s="183"/>
      <c r="E190" s="183"/>
      <c r="F190" s="183"/>
      <c r="G190" s="183"/>
    </row>
    <row r="191" spans="1:9" x14ac:dyDescent="0.4">
      <c r="A191" s="183">
        <v>22</v>
      </c>
      <c r="B191" s="259" t="s">
        <v>395</v>
      </c>
      <c r="C191" s="183" t="s">
        <v>459</v>
      </c>
      <c r="D191" s="183"/>
      <c r="E191" s="183"/>
      <c r="F191" s="183"/>
      <c r="G191" s="259" t="s">
        <v>57</v>
      </c>
      <c r="H191" t="s">
        <v>73</v>
      </c>
    </row>
    <row r="192" spans="1:9" x14ac:dyDescent="0.4">
      <c r="A192" s="183"/>
      <c r="B192" s="183"/>
      <c r="C192" s="260" t="s">
        <v>3</v>
      </c>
      <c r="D192" s="191"/>
      <c r="E192" s="260"/>
      <c r="F192" s="192" t="s">
        <v>4</v>
      </c>
      <c r="G192" s="260"/>
    </row>
    <row r="193" spans="1:8" x14ac:dyDescent="0.4">
      <c r="A193" s="183"/>
      <c r="B193" s="183"/>
      <c r="C193" s="260" t="s">
        <v>244</v>
      </c>
      <c r="D193" s="264">
        <v>9000</v>
      </c>
      <c r="E193" s="260"/>
      <c r="F193" s="192" t="s">
        <v>57</v>
      </c>
      <c r="G193" s="261">
        <v>9000</v>
      </c>
    </row>
    <row r="194" spans="1:8" x14ac:dyDescent="0.4">
      <c r="A194" s="183"/>
      <c r="B194" s="183"/>
      <c r="C194" s="183"/>
      <c r="D194" s="352"/>
      <c r="E194" s="352"/>
      <c r="F194" s="183"/>
      <c r="G194" s="183"/>
    </row>
    <row r="195" spans="1:8" x14ac:dyDescent="0.4">
      <c r="A195" s="183">
        <v>33</v>
      </c>
      <c r="B195" s="259" t="s">
        <v>395</v>
      </c>
      <c r="C195" s="183" t="s">
        <v>460</v>
      </c>
      <c r="D195" s="183"/>
      <c r="E195" s="183"/>
      <c r="F195" s="183"/>
      <c r="G195" s="259" t="s">
        <v>57</v>
      </c>
      <c r="H195" t="s">
        <v>73</v>
      </c>
    </row>
    <row r="196" spans="1:8" x14ac:dyDescent="0.4">
      <c r="A196" s="183"/>
      <c r="B196" s="183"/>
      <c r="C196" s="183" t="s">
        <v>461</v>
      </c>
      <c r="D196" s="183"/>
      <c r="E196" s="351"/>
      <c r="F196" s="183"/>
      <c r="G196" s="183"/>
    </row>
    <row r="197" spans="1:8" x14ac:dyDescent="0.4">
      <c r="A197" s="183"/>
      <c r="B197" s="183"/>
      <c r="C197" s="260" t="s">
        <v>3</v>
      </c>
      <c r="D197" s="191"/>
      <c r="E197" s="260"/>
      <c r="F197" s="192" t="s">
        <v>4</v>
      </c>
      <c r="G197" s="260"/>
    </row>
    <row r="198" spans="1:8" x14ac:dyDescent="0.4">
      <c r="A198" s="183"/>
      <c r="B198" s="183"/>
      <c r="C198" s="260" t="s">
        <v>57</v>
      </c>
      <c r="D198" s="264">
        <v>9000</v>
      </c>
      <c r="E198" s="260"/>
      <c r="F198" s="192" t="s">
        <v>325</v>
      </c>
      <c r="G198" s="261">
        <v>9000</v>
      </c>
    </row>
    <row r="199" spans="1:8" x14ac:dyDescent="0.4">
      <c r="D199" s="150"/>
      <c r="E199" s="150"/>
    </row>
    <row r="200" spans="1:8" x14ac:dyDescent="0.4">
      <c r="A200">
        <v>27</v>
      </c>
      <c r="B200" s="262" t="s">
        <v>397</v>
      </c>
      <c r="C200" t="s">
        <v>462</v>
      </c>
    </row>
    <row r="201" spans="1:8" x14ac:dyDescent="0.4">
      <c r="C201" t="s">
        <v>463</v>
      </c>
      <c r="E201" s="223"/>
      <c r="G201" s="157" t="s">
        <v>161</v>
      </c>
      <c r="H201" t="s">
        <v>73</v>
      </c>
    </row>
    <row r="202" spans="1:8" x14ac:dyDescent="0.4">
      <c r="C202" s="147" t="s">
        <v>3</v>
      </c>
      <c r="D202" s="162"/>
      <c r="E202" s="147"/>
      <c r="F202" s="164" t="s">
        <v>4</v>
      </c>
      <c r="G202" s="147"/>
    </row>
    <row r="203" spans="1:8" x14ac:dyDescent="0.4">
      <c r="C203" s="147" t="s">
        <v>65</v>
      </c>
      <c r="D203" s="265">
        <v>10000</v>
      </c>
      <c r="E203" s="147"/>
      <c r="F203" s="164" t="s">
        <v>161</v>
      </c>
      <c r="G203" s="163">
        <v>10000</v>
      </c>
    </row>
    <row r="204" spans="1:8" x14ac:dyDescent="0.4">
      <c r="D204" s="150"/>
      <c r="E204" s="150"/>
      <c r="F204" s="150"/>
    </row>
    <row r="205" spans="1:8" x14ac:dyDescent="0.4">
      <c r="A205">
        <v>46</v>
      </c>
      <c r="B205" s="157" t="s">
        <v>395</v>
      </c>
      <c r="C205" t="s">
        <v>797</v>
      </c>
    </row>
    <row r="206" spans="1:8" x14ac:dyDescent="0.4">
      <c r="C206" t="s">
        <v>464</v>
      </c>
    </row>
    <row r="207" spans="1:8" x14ac:dyDescent="0.4">
      <c r="C207" s="147" t="s">
        <v>3</v>
      </c>
      <c r="D207" s="147"/>
      <c r="E207" s="147"/>
      <c r="F207" s="147" t="s">
        <v>4</v>
      </c>
      <c r="G207" s="147"/>
    </row>
    <row r="208" spans="1:8" x14ac:dyDescent="0.4">
      <c r="C208" s="147" t="s">
        <v>161</v>
      </c>
      <c r="D208" s="163">
        <v>10000</v>
      </c>
      <c r="E208" s="147"/>
      <c r="F208" s="147" t="s">
        <v>65</v>
      </c>
      <c r="G208" s="163">
        <v>10000</v>
      </c>
    </row>
    <row r="210" spans="1:13" x14ac:dyDescent="0.4">
      <c r="B210" s="157" t="s">
        <v>395</v>
      </c>
      <c r="C210" s="147" t="s">
        <v>3</v>
      </c>
      <c r="D210" s="147"/>
      <c r="E210" s="147"/>
      <c r="F210" s="147" t="s">
        <v>4</v>
      </c>
      <c r="G210" s="147"/>
    </row>
    <row r="211" spans="1:13" x14ac:dyDescent="0.4">
      <c r="C211" s="147" t="s">
        <v>53</v>
      </c>
      <c r="D211" s="147"/>
      <c r="E211" s="147"/>
      <c r="F211" s="147" t="s">
        <v>65</v>
      </c>
      <c r="G211" s="147"/>
    </row>
    <row r="213" spans="1:13" x14ac:dyDescent="0.4">
      <c r="A213" s="183">
        <v>30</v>
      </c>
      <c r="B213" s="183" t="s">
        <v>397</v>
      </c>
      <c r="C213" s="183" t="s">
        <v>465</v>
      </c>
      <c r="D213" s="183"/>
      <c r="E213" s="183"/>
      <c r="F213" s="183"/>
      <c r="G213" s="183"/>
    </row>
    <row r="214" spans="1:13" x14ac:dyDescent="0.4">
      <c r="A214" s="183"/>
      <c r="B214" s="183"/>
      <c r="C214" s="183" t="s">
        <v>739</v>
      </c>
      <c r="D214" s="183"/>
      <c r="E214" s="183"/>
      <c r="F214" s="183"/>
      <c r="G214" s="259" t="s">
        <v>34</v>
      </c>
      <c r="H214" t="s">
        <v>73</v>
      </c>
    </row>
    <row r="215" spans="1:13" x14ac:dyDescent="0.4">
      <c r="A215" s="183"/>
      <c r="B215" s="183"/>
      <c r="C215" s="260" t="s">
        <v>3</v>
      </c>
      <c r="D215" s="260"/>
      <c r="E215" s="260"/>
      <c r="F215" s="260" t="s">
        <v>4</v>
      </c>
      <c r="G215" s="260"/>
    </row>
    <row r="216" spans="1:13" x14ac:dyDescent="0.4">
      <c r="A216" s="183"/>
      <c r="B216" s="183"/>
      <c r="C216" s="260" t="s">
        <v>32</v>
      </c>
      <c r="D216" s="261">
        <v>1000</v>
      </c>
      <c r="E216" s="260"/>
      <c r="F216" s="260" t="s">
        <v>34</v>
      </c>
      <c r="G216" s="261">
        <v>1000</v>
      </c>
    </row>
    <row r="217" spans="1:13" x14ac:dyDescent="0.4">
      <c r="A217" s="183"/>
      <c r="B217" s="183"/>
      <c r="C217" s="183"/>
      <c r="D217" s="183"/>
      <c r="E217" s="183"/>
      <c r="F217" s="183"/>
      <c r="G217" s="183"/>
    </row>
    <row r="218" spans="1:13" x14ac:dyDescent="0.4">
      <c r="A218" s="183">
        <v>28</v>
      </c>
      <c r="B218" s="183" t="s">
        <v>397</v>
      </c>
      <c r="C218" s="183" t="s">
        <v>488</v>
      </c>
      <c r="D218" s="183"/>
      <c r="E218" s="183"/>
      <c r="F218" s="183"/>
      <c r="G218" s="183"/>
    </row>
    <row r="219" spans="1:13" x14ac:dyDescent="0.4">
      <c r="A219" s="183"/>
      <c r="B219" s="183"/>
      <c r="C219" s="183" t="s">
        <v>490</v>
      </c>
      <c r="D219" s="183"/>
      <c r="E219" s="183"/>
      <c r="F219" s="183"/>
      <c r="G219" s="183"/>
      <c r="H219" s="152"/>
    </row>
    <row r="220" spans="1:13" x14ac:dyDescent="0.4">
      <c r="A220" s="183"/>
      <c r="B220" s="183"/>
      <c r="C220" s="260" t="s">
        <v>3</v>
      </c>
      <c r="D220" s="260"/>
      <c r="E220" s="260"/>
      <c r="F220" s="260" t="s">
        <v>4</v>
      </c>
      <c r="G220" s="260"/>
      <c r="H220" s="152"/>
    </row>
    <row r="221" spans="1:13" x14ac:dyDescent="0.4">
      <c r="A221" s="183"/>
      <c r="B221" s="183"/>
      <c r="C221" s="260" t="s">
        <v>34</v>
      </c>
      <c r="D221" s="261">
        <v>1000</v>
      </c>
      <c r="E221" s="260"/>
      <c r="F221" s="260" t="s">
        <v>100</v>
      </c>
      <c r="G221" s="261">
        <v>1000</v>
      </c>
      <c r="H221" s="280"/>
    </row>
    <row r="222" spans="1:13" x14ac:dyDescent="0.4">
      <c r="A222" s="183"/>
      <c r="B222" s="183"/>
      <c r="C222" s="183"/>
      <c r="D222" s="185"/>
      <c r="E222" s="183"/>
      <c r="F222" s="183"/>
      <c r="G222" s="185"/>
      <c r="J222" s="154"/>
      <c r="M222" s="154"/>
    </row>
    <row r="223" spans="1:13" x14ac:dyDescent="0.4">
      <c r="A223" s="183">
        <v>29</v>
      </c>
      <c r="B223" s="183" t="s">
        <v>397</v>
      </c>
      <c r="C223" s="183" t="s">
        <v>467</v>
      </c>
      <c r="D223" s="185"/>
      <c r="E223" s="183"/>
      <c r="F223" s="183"/>
      <c r="G223" s="185"/>
      <c r="J223" s="154"/>
    </row>
    <row r="224" spans="1:13" x14ac:dyDescent="0.4">
      <c r="A224" s="183"/>
      <c r="B224" s="183"/>
      <c r="C224" s="183" t="s">
        <v>491</v>
      </c>
      <c r="D224" s="185"/>
      <c r="E224" s="183"/>
      <c r="F224" s="183"/>
      <c r="G224" s="185"/>
      <c r="J224" s="154"/>
    </row>
    <row r="225" spans="1:13" x14ac:dyDescent="0.4">
      <c r="A225" s="183"/>
      <c r="B225" s="183"/>
      <c r="C225" s="260" t="s">
        <v>3</v>
      </c>
      <c r="D225" s="261"/>
      <c r="E225" s="260"/>
      <c r="F225" s="260" t="s">
        <v>4</v>
      </c>
      <c r="G225" s="261"/>
    </row>
    <row r="226" spans="1:13" x14ac:dyDescent="0.4">
      <c r="A226" s="183"/>
      <c r="B226" s="183"/>
      <c r="C226" s="260" t="s">
        <v>99</v>
      </c>
      <c r="D226" s="261">
        <v>3300</v>
      </c>
      <c r="E226" s="260"/>
      <c r="F226" s="260" t="s">
        <v>100</v>
      </c>
      <c r="G226" s="261">
        <v>3300</v>
      </c>
    </row>
    <row r="227" spans="1:13" x14ac:dyDescent="0.4">
      <c r="A227" s="183"/>
      <c r="B227" s="183"/>
      <c r="C227" s="183"/>
      <c r="D227" s="185"/>
      <c r="E227" s="183"/>
      <c r="F227" s="183"/>
      <c r="G227" s="185"/>
    </row>
    <row r="228" spans="1:13" x14ac:dyDescent="0.4">
      <c r="A228" s="183">
        <v>31</v>
      </c>
      <c r="B228" s="183" t="s">
        <v>397</v>
      </c>
      <c r="C228" s="183" t="s">
        <v>466</v>
      </c>
      <c r="D228" s="183"/>
      <c r="E228" s="183"/>
      <c r="F228" s="183"/>
      <c r="G228" s="183"/>
    </row>
    <row r="229" spans="1:13" x14ac:dyDescent="0.4">
      <c r="A229" s="183"/>
      <c r="B229" s="183"/>
      <c r="C229" s="183" t="s">
        <v>475</v>
      </c>
      <c r="D229" s="183"/>
      <c r="E229" s="183"/>
      <c r="F229" s="183"/>
      <c r="G229" s="183"/>
    </row>
    <row r="230" spans="1:13" x14ac:dyDescent="0.4">
      <c r="A230" s="183"/>
      <c r="B230" s="183"/>
      <c r="C230" s="260" t="s">
        <v>3</v>
      </c>
      <c r="D230" s="260"/>
      <c r="E230" s="260"/>
      <c r="F230" s="260" t="s">
        <v>4</v>
      </c>
      <c r="G230" s="260"/>
    </row>
    <row r="231" spans="1:13" x14ac:dyDescent="0.4">
      <c r="A231" s="183"/>
      <c r="B231" s="183"/>
      <c r="C231" s="260" t="s">
        <v>65</v>
      </c>
      <c r="D231" s="261">
        <v>3300</v>
      </c>
      <c r="E231" s="260"/>
      <c r="F231" s="260" t="s">
        <v>99</v>
      </c>
      <c r="G231" s="261">
        <v>3300</v>
      </c>
      <c r="J231" s="154"/>
      <c r="M231" s="154"/>
    </row>
    <row r="233" spans="1:13" x14ac:dyDescent="0.4">
      <c r="A233">
        <v>35</v>
      </c>
      <c r="B233" s="157" t="s">
        <v>395</v>
      </c>
      <c r="C233" t="s">
        <v>468</v>
      </c>
    </row>
    <row r="234" spans="1:13" x14ac:dyDescent="0.4">
      <c r="C234" t="s">
        <v>474</v>
      </c>
      <c r="G234" s="157" t="s">
        <v>9</v>
      </c>
      <c r="H234" t="s">
        <v>126</v>
      </c>
    </row>
    <row r="235" spans="1:13" x14ac:dyDescent="0.4">
      <c r="C235" s="147" t="s">
        <v>3</v>
      </c>
      <c r="D235" s="147"/>
      <c r="E235" s="147"/>
      <c r="F235" s="147" t="s">
        <v>4</v>
      </c>
      <c r="G235" s="147"/>
    </row>
    <row r="236" spans="1:13" x14ac:dyDescent="0.4">
      <c r="C236" s="147" t="s">
        <v>9</v>
      </c>
      <c r="D236" s="163">
        <v>5000</v>
      </c>
      <c r="E236" s="147"/>
      <c r="F236" s="147" t="s">
        <v>65</v>
      </c>
      <c r="G236" s="163">
        <v>5000</v>
      </c>
    </row>
    <row r="238" spans="1:13" x14ac:dyDescent="0.4">
      <c r="A238">
        <v>36</v>
      </c>
      <c r="B238" s="157" t="s">
        <v>395</v>
      </c>
      <c r="C238" t="s">
        <v>469</v>
      </c>
    </row>
    <row r="239" spans="1:13" x14ac:dyDescent="0.4">
      <c r="C239" t="s">
        <v>472</v>
      </c>
    </row>
    <row r="240" spans="1:13" x14ac:dyDescent="0.4">
      <c r="C240" s="147" t="s">
        <v>3</v>
      </c>
      <c r="D240" s="147"/>
      <c r="E240" s="147"/>
      <c r="F240" s="147" t="s">
        <v>4</v>
      </c>
      <c r="G240" s="147"/>
    </row>
    <row r="241" spans="1:8" x14ac:dyDescent="0.4">
      <c r="C241" s="147" t="s">
        <v>470</v>
      </c>
      <c r="D241" s="163">
        <v>4000</v>
      </c>
      <c r="E241" s="147"/>
      <c r="F241" s="147" t="s">
        <v>9</v>
      </c>
      <c r="G241" s="163">
        <v>4000</v>
      </c>
    </row>
    <row r="243" spans="1:8" x14ac:dyDescent="0.4">
      <c r="A243">
        <v>34</v>
      </c>
      <c r="B243" s="262" t="s">
        <v>397</v>
      </c>
      <c r="C243" t="s">
        <v>471</v>
      </c>
    </row>
    <row r="244" spans="1:8" x14ac:dyDescent="0.4">
      <c r="C244" t="s">
        <v>473</v>
      </c>
    </row>
    <row r="245" spans="1:8" x14ac:dyDescent="0.4">
      <c r="C245" s="147" t="s">
        <v>3</v>
      </c>
      <c r="D245" s="147"/>
      <c r="E245" s="147"/>
      <c r="F245" s="147" t="s">
        <v>4</v>
      </c>
      <c r="G245" s="147"/>
    </row>
    <row r="246" spans="1:8" x14ac:dyDescent="0.4">
      <c r="C246" s="147" t="s">
        <v>65</v>
      </c>
      <c r="D246" s="163">
        <v>1000</v>
      </c>
      <c r="E246" s="147"/>
      <c r="F246" s="147" t="s">
        <v>9</v>
      </c>
      <c r="G246" s="163">
        <v>1000</v>
      </c>
    </row>
    <row r="248" spans="1:8" x14ac:dyDescent="0.4">
      <c r="A248" s="183">
        <v>39</v>
      </c>
      <c r="B248" s="259" t="s">
        <v>395</v>
      </c>
      <c r="C248" s="183" t="s">
        <v>480</v>
      </c>
      <c r="D248" s="183"/>
      <c r="E248" s="183"/>
      <c r="F248" s="183"/>
      <c r="G248" s="259" t="s">
        <v>481</v>
      </c>
      <c r="H248" t="s">
        <v>73</v>
      </c>
    </row>
    <row r="249" spans="1:8" x14ac:dyDescent="0.4">
      <c r="A249" s="183"/>
      <c r="B249" s="183"/>
      <c r="C249" s="183" t="s">
        <v>484</v>
      </c>
      <c r="D249" s="183"/>
      <c r="E249" s="183"/>
      <c r="F249" s="183"/>
      <c r="G249" s="183"/>
    </row>
    <row r="250" spans="1:8" x14ac:dyDescent="0.4">
      <c r="A250" s="183"/>
      <c r="B250" s="183"/>
      <c r="C250" s="260" t="s">
        <v>3</v>
      </c>
      <c r="D250" s="260"/>
      <c r="E250" s="260"/>
      <c r="F250" s="260" t="s">
        <v>4</v>
      </c>
      <c r="G250" s="260"/>
    </row>
    <row r="251" spans="1:8" x14ac:dyDescent="0.4">
      <c r="A251" s="183"/>
      <c r="B251" s="183"/>
      <c r="C251" s="260" t="s">
        <v>481</v>
      </c>
      <c r="D251" s="260">
        <v>100</v>
      </c>
      <c r="E251" s="260"/>
      <c r="F251" s="260" t="s">
        <v>65</v>
      </c>
      <c r="G251" s="260">
        <v>100</v>
      </c>
    </row>
    <row r="252" spans="1:8" x14ac:dyDescent="0.4">
      <c r="A252" s="183"/>
      <c r="B252" s="183"/>
      <c r="C252" s="183"/>
      <c r="D252" s="183"/>
      <c r="E252" s="183"/>
      <c r="F252" s="183"/>
      <c r="G252" s="183"/>
    </row>
    <row r="253" spans="1:8" x14ac:dyDescent="0.4">
      <c r="A253" s="183">
        <v>38</v>
      </c>
      <c r="B253" s="259" t="s">
        <v>395</v>
      </c>
      <c r="C253" s="183" t="s">
        <v>482</v>
      </c>
      <c r="D253" s="183"/>
      <c r="E253" s="183"/>
      <c r="F253" s="183"/>
      <c r="G253" s="183"/>
    </row>
    <row r="254" spans="1:8" x14ac:dyDescent="0.4">
      <c r="A254" s="183"/>
      <c r="B254" s="183"/>
      <c r="C254" s="183"/>
      <c r="D254" s="183"/>
      <c r="E254" s="183"/>
      <c r="F254" s="183"/>
      <c r="G254" s="183"/>
    </row>
    <row r="255" spans="1:8" x14ac:dyDescent="0.4">
      <c r="A255" s="183"/>
      <c r="B255" s="183"/>
      <c r="C255" s="260" t="s">
        <v>3</v>
      </c>
      <c r="D255" s="260"/>
      <c r="E255" s="260"/>
      <c r="F255" s="260" t="s">
        <v>4</v>
      </c>
      <c r="G255" s="260"/>
    </row>
    <row r="256" spans="1:8" x14ac:dyDescent="0.4">
      <c r="A256" s="183"/>
      <c r="B256" s="183"/>
      <c r="C256" s="260" t="s">
        <v>41</v>
      </c>
      <c r="D256" s="261">
        <v>30000</v>
      </c>
      <c r="E256" s="260"/>
      <c r="F256" s="260" t="s">
        <v>65</v>
      </c>
      <c r="G256" s="261">
        <v>30000</v>
      </c>
    </row>
    <row r="257" spans="1:8" x14ac:dyDescent="0.4">
      <c r="A257" s="183"/>
      <c r="B257" s="183"/>
      <c r="C257" s="183"/>
      <c r="D257" s="183"/>
      <c r="E257" s="183"/>
      <c r="F257" s="183"/>
      <c r="G257" s="183"/>
    </row>
    <row r="258" spans="1:8" x14ac:dyDescent="0.4">
      <c r="A258" s="183">
        <v>39</v>
      </c>
      <c r="B258" s="259" t="s">
        <v>395</v>
      </c>
      <c r="C258" s="183" t="s">
        <v>483</v>
      </c>
      <c r="D258" s="183"/>
      <c r="E258" s="183"/>
      <c r="F258" s="183"/>
      <c r="G258" s="183"/>
    </row>
    <row r="259" spans="1:8" x14ac:dyDescent="0.4">
      <c r="A259" s="183"/>
      <c r="B259" s="183"/>
      <c r="C259" s="183"/>
      <c r="D259" s="183"/>
      <c r="E259" s="183"/>
      <c r="F259" s="183"/>
      <c r="G259" s="183"/>
    </row>
    <row r="260" spans="1:8" x14ac:dyDescent="0.4">
      <c r="A260" s="183"/>
      <c r="B260" s="183"/>
      <c r="C260" s="260" t="s">
        <v>3</v>
      </c>
      <c r="D260" s="260"/>
      <c r="E260" s="260"/>
      <c r="F260" s="260" t="s">
        <v>4</v>
      </c>
      <c r="G260" s="260"/>
    </row>
    <row r="261" spans="1:8" x14ac:dyDescent="0.4">
      <c r="A261" s="183"/>
      <c r="B261" s="183"/>
      <c r="C261" s="260" t="s">
        <v>41</v>
      </c>
      <c r="D261" s="260">
        <v>100</v>
      </c>
      <c r="E261" s="260"/>
      <c r="F261" s="260" t="s">
        <v>481</v>
      </c>
      <c r="G261" s="260">
        <v>100</v>
      </c>
    </row>
    <row r="263" spans="1:8" x14ac:dyDescent="0.4">
      <c r="A263">
        <v>43</v>
      </c>
      <c r="B263" s="267" t="s">
        <v>397</v>
      </c>
      <c r="C263" t="s">
        <v>494</v>
      </c>
      <c r="G263" s="151" t="s">
        <v>489</v>
      </c>
      <c r="H263" t="s">
        <v>126</v>
      </c>
    </row>
    <row r="264" spans="1:8" x14ac:dyDescent="0.4">
      <c r="C264" t="s">
        <v>499</v>
      </c>
    </row>
    <row r="265" spans="1:8" x14ac:dyDescent="0.4">
      <c r="C265" s="147" t="s">
        <v>3</v>
      </c>
      <c r="D265" s="147"/>
      <c r="E265" s="147"/>
      <c r="F265" s="147" t="s">
        <v>4</v>
      </c>
      <c r="G265" s="147"/>
      <c r="H265" t="s">
        <v>498</v>
      </c>
    </row>
    <row r="266" spans="1:8" x14ac:dyDescent="0.4">
      <c r="C266" s="147" t="s">
        <v>489</v>
      </c>
      <c r="D266" s="163">
        <v>10000</v>
      </c>
      <c r="E266" s="147"/>
      <c r="F266" s="147" t="s">
        <v>29</v>
      </c>
      <c r="G266" s="163">
        <v>10000</v>
      </c>
    </row>
    <row r="268" spans="1:8" x14ac:dyDescent="0.4">
      <c r="A268">
        <v>43</v>
      </c>
      <c r="B268" s="267" t="s">
        <v>397</v>
      </c>
      <c r="C268" t="s">
        <v>740</v>
      </c>
    </row>
    <row r="270" spans="1:8" x14ac:dyDescent="0.4">
      <c r="C270" s="147" t="s">
        <v>3</v>
      </c>
      <c r="D270" s="147"/>
      <c r="E270" s="147"/>
      <c r="F270" s="147" t="s">
        <v>4</v>
      </c>
      <c r="G270" s="147"/>
    </row>
    <row r="271" spans="1:8" x14ac:dyDescent="0.4">
      <c r="C271" s="147" t="s">
        <v>325</v>
      </c>
      <c r="D271" s="163">
        <v>10000</v>
      </c>
      <c r="E271" s="147"/>
      <c r="F271" s="147" t="s">
        <v>489</v>
      </c>
      <c r="G271" s="163">
        <v>10000</v>
      </c>
    </row>
    <row r="273" spans="1:8" x14ac:dyDescent="0.4">
      <c r="A273">
        <v>45</v>
      </c>
      <c r="B273" s="157" t="s">
        <v>395</v>
      </c>
      <c r="C273" t="s">
        <v>497</v>
      </c>
      <c r="G273" s="151" t="s">
        <v>496</v>
      </c>
      <c r="H273" t="s">
        <v>126</v>
      </c>
    </row>
    <row r="274" spans="1:8" x14ac:dyDescent="0.4">
      <c r="C274" t="s">
        <v>500</v>
      </c>
    </row>
    <row r="275" spans="1:8" x14ac:dyDescent="0.4">
      <c r="C275" s="147" t="s">
        <v>3</v>
      </c>
      <c r="D275" s="147"/>
      <c r="E275" s="147"/>
      <c r="F275" s="147" t="s">
        <v>4</v>
      </c>
      <c r="G275" s="147"/>
    </row>
    <row r="276" spans="1:8" x14ac:dyDescent="0.4">
      <c r="C276" s="147" t="s">
        <v>496</v>
      </c>
      <c r="D276" s="163">
        <v>1000</v>
      </c>
      <c r="E276" s="147"/>
      <c r="F276" s="147" t="s">
        <v>65</v>
      </c>
      <c r="G276" s="163">
        <v>1000</v>
      </c>
    </row>
    <row r="278" spans="1:8" x14ac:dyDescent="0.4">
      <c r="A278">
        <v>44</v>
      </c>
      <c r="B278" s="281" t="s">
        <v>397</v>
      </c>
      <c r="C278" t="s">
        <v>495</v>
      </c>
    </row>
    <row r="279" spans="1:8" x14ac:dyDescent="0.4">
      <c r="C279" t="s">
        <v>501</v>
      </c>
    </row>
    <row r="280" spans="1:8" x14ac:dyDescent="0.4">
      <c r="C280" s="147" t="s">
        <v>3</v>
      </c>
      <c r="D280" s="147"/>
      <c r="E280" s="147"/>
      <c r="F280" s="147" t="s">
        <v>4</v>
      </c>
      <c r="G280" s="147"/>
    </row>
    <row r="281" spans="1:8" x14ac:dyDescent="0.4">
      <c r="C281" s="147" t="s">
        <v>65</v>
      </c>
      <c r="D281" s="163">
        <v>1000</v>
      </c>
      <c r="E281" s="147"/>
      <c r="F281" s="147" t="s">
        <v>496</v>
      </c>
      <c r="G281" s="163">
        <v>1000</v>
      </c>
    </row>
    <row r="282" spans="1:8" x14ac:dyDescent="0.4">
      <c r="D282" s="154"/>
      <c r="G282" s="154"/>
    </row>
    <row r="283" spans="1:8" x14ac:dyDescent="0.4">
      <c r="D283" s="154"/>
      <c r="G283" s="154"/>
    </row>
    <row r="285" spans="1:8" x14ac:dyDescent="0.4">
      <c r="A285" s="293">
        <v>49</v>
      </c>
      <c r="B285" s="300" t="s">
        <v>395</v>
      </c>
      <c r="C285" s="293" t="s">
        <v>554</v>
      </c>
      <c r="D285" s="293"/>
      <c r="E285" s="293"/>
      <c r="F285" s="293"/>
      <c r="G285" s="293"/>
    </row>
    <row r="286" spans="1:8" x14ac:dyDescent="0.4">
      <c r="A286" s="293"/>
      <c r="B286" s="293"/>
      <c r="C286" s="293" t="s">
        <v>555</v>
      </c>
      <c r="D286" s="293"/>
      <c r="E286" s="293"/>
      <c r="F286" s="293"/>
      <c r="G286" s="300" t="s">
        <v>557</v>
      </c>
    </row>
    <row r="287" spans="1:8" x14ac:dyDescent="0.4">
      <c r="A287" s="293"/>
      <c r="B287" s="293"/>
      <c r="C287" s="297" t="s">
        <v>3</v>
      </c>
      <c r="D287" s="297"/>
      <c r="E287" s="297"/>
      <c r="F287" s="297" t="s">
        <v>4</v>
      </c>
      <c r="G287" s="297"/>
    </row>
    <row r="288" spans="1:8" x14ac:dyDescent="0.4">
      <c r="A288" s="293"/>
      <c r="B288" s="293"/>
      <c r="C288" s="297" t="s">
        <v>326</v>
      </c>
      <c r="D288" s="298">
        <v>5000</v>
      </c>
      <c r="E288" s="297"/>
      <c r="F288" s="297" t="s">
        <v>65</v>
      </c>
      <c r="G288" s="298">
        <v>5000</v>
      </c>
    </row>
    <row r="289" spans="1:9" x14ac:dyDescent="0.4">
      <c r="A289" s="293"/>
      <c r="B289" s="293"/>
      <c r="C289" s="293"/>
      <c r="D289" s="293"/>
      <c r="E289" s="293"/>
      <c r="F289" s="293"/>
      <c r="G289" s="293"/>
    </row>
    <row r="290" spans="1:9" x14ac:dyDescent="0.4">
      <c r="A290" s="293">
        <v>58</v>
      </c>
      <c r="B290" s="301" t="s">
        <v>397</v>
      </c>
      <c r="C290" s="293" t="s">
        <v>718</v>
      </c>
      <c r="D290" s="293"/>
      <c r="E290" s="293"/>
      <c r="F290" s="293"/>
      <c r="G290" s="293"/>
    </row>
    <row r="291" spans="1:9" x14ac:dyDescent="0.4">
      <c r="A291" s="293"/>
      <c r="B291" s="293"/>
      <c r="C291" s="293" t="s">
        <v>556</v>
      </c>
      <c r="D291" s="293"/>
      <c r="E291" s="293"/>
      <c r="F291" s="293"/>
      <c r="G291" s="293"/>
      <c r="I291" t="s">
        <v>744</v>
      </c>
    </row>
    <row r="292" spans="1:9" x14ac:dyDescent="0.4">
      <c r="A292" s="293"/>
      <c r="B292" s="293"/>
      <c r="C292" s="297" t="s">
        <v>3</v>
      </c>
      <c r="D292" s="297"/>
      <c r="E292" s="297"/>
      <c r="F292" s="297" t="s">
        <v>4</v>
      </c>
      <c r="G292" s="297"/>
      <c r="I292" t="s">
        <v>741</v>
      </c>
    </row>
    <row r="293" spans="1:9" x14ac:dyDescent="0.4">
      <c r="A293" s="293"/>
      <c r="B293" s="293"/>
      <c r="C293" s="297" t="s">
        <v>557</v>
      </c>
      <c r="D293" s="298">
        <v>1000</v>
      </c>
      <c r="E293" s="297"/>
      <c r="F293" s="297" t="s">
        <v>326</v>
      </c>
      <c r="G293" s="298">
        <v>1000</v>
      </c>
      <c r="I293" t="s">
        <v>742</v>
      </c>
    </row>
    <row r="294" spans="1:9" x14ac:dyDescent="0.4">
      <c r="A294" s="293"/>
      <c r="B294" s="293"/>
      <c r="C294" s="293"/>
      <c r="D294" s="295"/>
      <c r="E294" s="293"/>
      <c r="F294" s="293"/>
      <c r="G294" s="295"/>
    </row>
    <row r="295" spans="1:9" x14ac:dyDescent="0.4">
      <c r="A295">
        <v>67</v>
      </c>
      <c r="B295" s="157" t="s">
        <v>395</v>
      </c>
      <c r="C295" t="s">
        <v>558</v>
      </c>
    </row>
    <row r="296" spans="1:9" x14ac:dyDescent="0.4">
      <c r="C296" t="s">
        <v>559</v>
      </c>
    </row>
    <row r="297" spans="1:9" x14ac:dyDescent="0.4">
      <c r="C297" s="147" t="s">
        <v>3</v>
      </c>
      <c r="D297" s="147"/>
      <c r="E297" s="147"/>
      <c r="F297" s="147" t="s">
        <v>4</v>
      </c>
      <c r="G297" s="147"/>
      <c r="I297" t="s">
        <v>743</v>
      </c>
    </row>
    <row r="298" spans="1:9" x14ac:dyDescent="0.4">
      <c r="C298" s="147" t="s">
        <v>15</v>
      </c>
      <c r="D298" s="147">
        <v>700</v>
      </c>
      <c r="E298" s="147"/>
      <c r="F298" s="147" t="s">
        <v>557</v>
      </c>
      <c r="G298" s="147">
        <v>700</v>
      </c>
    </row>
    <row r="299" spans="1:9" x14ac:dyDescent="0.4">
      <c r="C299" t="s">
        <v>560</v>
      </c>
    </row>
    <row r="300" spans="1:9" x14ac:dyDescent="0.4">
      <c r="D300" s="154"/>
      <c r="G300" s="154"/>
    </row>
    <row r="301" spans="1:9" x14ac:dyDescent="0.4">
      <c r="A301">
        <v>50</v>
      </c>
      <c r="B301" s="157" t="s">
        <v>395</v>
      </c>
      <c r="C301" t="s">
        <v>706</v>
      </c>
      <c r="D301" s="154"/>
      <c r="G301" s="154"/>
    </row>
    <row r="302" spans="1:9" x14ac:dyDescent="0.4">
      <c r="C302" t="s">
        <v>707</v>
      </c>
      <c r="D302" s="154"/>
      <c r="G302" s="154"/>
    </row>
    <row r="303" spans="1:9" x14ac:dyDescent="0.4">
      <c r="C303" t="s">
        <v>708</v>
      </c>
      <c r="D303" s="154"/>
      <c r="G303" s="305" t="s">
        <v>705</v>
      </c>
    </row>
    <row r="304" spans="1:9" x14ac:dyDescent="0.4">
      <c r="C304" s="147" t="s">
        <v>3</v>
      </c>
      <c r="D304" s="163"/>
      <c r="E304" s="147"/>
      <c r="F304" s="147" t="s">
        <v>4</v>
      </c>
      <c r="G304" s="163"/>
    </row>
    <row r="305" spans="1:27" x14ac:dyDescent="0.4">
      <c r="C305" s="147" t="s">
        <v>705</v>
      </c>
      <c r="D305" s="163">
        <v>10000</v>
      </c>
      <c r="E305" s="147"/>
      <c r="F305" s="147" t="s">
        <v>65</v>
      </c>
      <c r="G305" s="163">
        <v>10000</v>
      </c>
      <c r="K305" s="152" t="s">
        <v>759</v>
      </c>
      <c r="P305" s="153" t="s">
        <v>758</v>
      </c>
    </row>
    <row r="306" spans="1:27" x14ac:dyDescent="0.4">
      <c r="D306" s="154"/>
      <c r="G306" s="154"/>
    </row>
    <row r="307" spans="1:27" x14ac:dyDescent="0.4">
      <c r="A307" s="293">
        <v>51</v>
      </c>
      <c r="B307" s="308" t="s">
        <v>397</v>
      </c>
      <c r="C307" s="293" t="s">
        <v>747</v>
      </c>
      <c r="D307" s="295"/>
      <c r="E307" s="293"/>
      <c r="F307" s="293"/>
      <c r="G307" s="296" t="s">
        <v>752</v>
      </c>
      <c r="H307" t="s">
        <v>73</v>
      </c>
      <c r="L307" s="293">
        <v>51</v>
      </c>
      <c r="M307" s="308" t="s">
        <v>397</v>
      </c>
      <c r="N307" s="293" t="s">
        <v>747</v>
      </c>
      <c r="O307" s="295"/>
      <c r="P307" s="293"/>
      <c r="Q307" s="293"/>
      <c r="R307" s="296" t="s">
        <v>752</v>
      </c>
      <c r="S307" t="s">
        <v>73</v>
      </c>
      <c r="T307" s="245">
        <v>30</v>
      </c>
      <c r="U307" s="245" t="s">
        <v>397</v>
      </c>
      <c r="V307" s="245" t="s">
        <v>465</v>
      </c>
      <c r="W307" s="245"/>
      <c r="X307" s="245"/>
      <c r="Y307" s="245"/>
      <c r="Z307" s="245"/>
    </row>
    <row r="308" spans="1:27" x14ac:dyDescent="0.4">
      <c r="A308" s="293"/>
      <c r="B308" s="293"/>
      <c r="C308" s="293" t="s">
        <v>813</v>
      </c>
      <c r="D308" s="295"/>
      <c r="E308" s="293"/>
      <c r="F308" s="293"/>
      <c r="G308" s="295"/>
      <c r="L308" s="293"/>
      <c r="M308" s="293" t="s">
        <v>812</v>
      </c>
      <c r="N308" s="293" t="s">
        <v>813</v>
      </c>
      <c r="O308" s="295"/>
      <c r="P308" s="293"/>
      <c r="Q308" s="293"/>
      <c r="R308" s="295"/>
      <c r="T308" s="245"/>
      <c r="U308" s="245"/>
      <c r="V308" s="245" t="s">
        <v>739</v>
      </c>
      <c r="W308" s="245"/>
      <c r="X308" s="245"/>
      <c r="Y308" s="245"/>
      <c r="Z308" s="258" t="s">
        <v>34</v>
      </c>
      <c r="AA308" t="s">
        <v>73</v>
      </c>
    </row>
    <row r="309" spans="1:27" x14ac:dyDescent="0.4">
      <c r="A309" s="293"/>
      <c r="B309" s="293"/>
      <c r="C309" s="297" t="s">
        <v>3</v>
      </c>
      <c r="D309" s="298"/>
      <c r="E309" s="297"/>
      <c r="F309" s="297" t="s">
        <v>4</v>
      </c>
      <c r="G309" s="298"/>
      <c r="L309" s="293"/>
      <c r="M309" s="293"/>
      <c r="N309" s="297" t="s">
        <v>3</v>
      </c>
      <c r="O309" s="298"/>
      <c r="P309" s="297"/>
      <c r="Q309" s="297" t="s">
        <v>4</v>
      </c>
      <c r="R309" s="298"/>
      <c r="T309" s="245"/>
      <c r="U309" s="245"/>
      <c r="V309" s="376" t="s">
        <v>3</v>
      </c>
      <c r="W309" s="376"/>
      <c r="X309" s="376"/>
      <c r="Y309" s="376" t="s">
        <v>4</v>
      </c>
      <c r="Z309" s="376"/>
    </row>
    <row r="310" spans="1:27" x14ac:dyDescent="0.4">
      <c r="A310" s="293"/>
      <c r="B310" s="293"/>
      <c r="C310" s="297" t="s">
        <v>32</v>
      </c>
      <c r="D310" s="298">
        <v>156000</v>
      </c>
      <c r="E310" s="297"/>
      <c r="F310" s="297" t="s">
        <v>748</v>
      </c>
      <c r="G310" s="298">
        <v>156000</v>
      </c>
      <c r="L310" s="293"/>
      <c r="M310" s="293"/>
      <c r="N310" s="297" t="s">
        <v>32</v>
      </c>
      <c r="O310" s="298">
        <v>156000</v>
      </c>
      <c r="P310" s="297"/>
      <c r="Q310" s="297" t="s">
        <v>748</v>
      </c>
      <c r="R310" s="298">
        <v>156000</v>
      </c>
      <c r="T310" s="245"/>
      <c r="U310" s="245"/>
      <c r="V310" s="376" t="s">
        <v>32</v>
      </c>
      <c r="W310" s="377">
        <v>1000</v>
      </c>
      <c r="X310" s="376"/>
      <c r="Y310" s="376" t="s">
        <v>34</v>
      </c>
      <c r="Z310" s="377">
        <v>1000</v>
      </c>
    </row>
    <row r="311" spans="1:27" x14ac:dyDescent="0.4">
      <c r="A311" s="293"/>
      <c r="B311" s="293"/>
      <c r="C311" s="293"/>
      <c r="D311" s="295"/>
      <c r="E311" s="293"/>
      <c r="F311" s="293"/>
      <c r="G311" s="295"/>
      <c r="L311" s="293"/>
      <c r="M311" s="293"/>
      <c r="N311" s="293"/>
      <c r="O311" s="295"/>
      <c r="P311" s="293"/>
      <c r="Q311" s="293"/>
      <c r="R311" s="295"/>
      <c r="T311" s="245"/>
      <c r="U311" s="245"/>
      <c r="V311" s="245"/>
      <c r="W311" s="245"/>
      <c r="X311" s="245"/>
      <c r="Y311" s="245"/>
      <c r="Z311" s="245"/>
    </row>
    <row r="312" spans="1:27" x14ac:dyDescent="0.4">
      <c r="A312" s="293"/>
      <c r="B312" s="293"/>
      <c r="C312" s="293"/>
      <c r="D312" s="295"/>
      <c r="E312" s="293"/>
      <c r="F312" s="293"/>
      <c r="G312" s="295"/>
      <c r="L312" s="293"/>
      <c r="M312" s="293"/>
      <c r="N312" s="293"/>
      <c r="O312" s="295"/>
      <c r="P312" s="293"/>
      <c r="Q312" s="293"/>
      <c r="R312" s="295"/>
      <c r="T312" s="245">
        <v>28</v>
      </c>
      <c r="U312" s="245" t="s">
        <v>397</v>
      </c>
      <c r="V312" s="245" t="s">
        <v>488</v>
      </c>
      <c r="W312" s="245"/>
      <c r="X312" s="245"/>
      <c r="Y312" s="245"/>
      <c r="Z312" s="245"/>
    </row>
    <row r="313" spans="1:27" x14ac:dyDescent="0.4">
      <c r="A313" s="293"/>
      <c r="B313" s="299" t="s">
        <v>749</v>
      </c>
      <c r="C313" s="293"/>
      <c r="D313" s="295"/>
      <c r="E313" s="293"/>
      <c r="F313" s="293"/>
      <c r="G313" s="295"/>
      <c r="L313" s="293"/>
      <c r="M313" s="299" t="s">
        <v>749</v>
      </c>
      <c r="N313" s="293"/>
      <c r="O313" s="295"/>
      <c r="P313" s="293"/>
      <c r="Q313" s="293"/>
      <c r="R313" s="295"/>
      <c r="T313" s="245"/>
      <c r="U313" s="245"/>
      <c r="V313" s="245" t="s">
        <v>490</v>
      </c>
      <c r="W313" s="245"/>
      <c r="X313" s="245"/>
      <c r="Y313" s="245"/>
      <c r="Z313" s="245"/>
      <c r="AA313" s="152"/>
    </row>
    <row r="314" spans="1:27" x14ac:dyDescent="0.4">
      <c r="A314" s="293">
        <v>57</v>
      </c>
      <c r="B314" s="300" t="s">
        <v>395</v>
      </c>
      <c r="C314" s="293" t="s">
        <v>750</v>
      </c>
      <c r="D314" s="295"/>
      <c r="E314" s="293"/>
      <c r="F314" s="293"/>
      <c r="G314" s="295"/>
      <c r="L314" s="293">
        <v>57</v>
      </c>
      <c r="M314" s="300" t="s">
        <v>395</v>
      </c>
      <c r="N314" s="293" t="s">
        <v>750</v>
      </c>
      <c r="O314" s="295"/>
      <c r="P314" s="293" t="s">
        <v>815</v>
      </c>
      <c r="Q314" s="293"/>
      <c r="R314" s="295"/>
      <c r="T314" s="245"/>
      <c r="U314" s="245"/>
      <c r="V314" s="376" t="s">
        <v>3</v>
      </c>
      <c r="W314" s="376"/>
      <c r="X314" s="376"/>
      <c r="Y314" s="376" t="s">
        <v>4</v>
      </c>
      <c r="Z314" s="376"/>
      <c r="AA314" s="152"/>
    </row>
    <row r="315" spans="1:27" x14ac:dyDescent="0.4">
      <c r="A315" s="293"/>
      <c r="B315" s="294"/>
      <c r="C315" s="293" t="s">
        <v>751</v>
      </c>
      <c r="D315" s="295"/>
      <c r="E315" s="293"/>
      <c r="F315" s="293"/>
      <c r="G315" s="295"/>
      <c r="L315" s="293"/>
      <c r="M315" s="294" t="s">
        <v>351</v>
      </c>
      <c r="N315" s="293" t="s">
        <v>751</v>
      </c>
      <c r="O315" s="295"/>
      <c r="P315" s="293"/>
      <c r="Q315" s="293"/>
      <c r="R315" s="295"/>
      <c r="T315" s="245"/>
      <c r="U315" s="245"/>
      <c r="V315" s="376" t="s">
        <v>34</v>
      </c>
      <c r="W315" s="377">
        <v>1000</v>
      </c>
      <c r="X315" s="376"/>
      <c r="Y315" s="376" t="s">
        <v>100</v>
      </c>
      <c r="Z315" s="377">
        <v>1000</v>
      </c>
      <c r="AA315" s="280"/>
    </row>
    <row r="316" spans="1:27" x14ac:dyDescent="0.4">
      <c r="A316" s="293"/>
      <c r="B316" s="293"/>
      <c r="C316" s="297" t="s">
        <v>3</v>
      </c>
      <c r="D316" s="298"/>
      <c r="E316" s="297"/>
      <c r="F316" s="297" t="s">
        <v>4</v>
      </c>
      <c r="G316" s="298"/>
      <c r="L316" s="293"/>
      <c r="M316" s="293"/>
      <c r="N316" s="297" t="s">
        <v>3</v>
      </c>
      <c r="O316" s="298"/>
      <c r="P316" s="297"/>
      <c r="Q316" s="297" t="s">
        <v>4</v>
      </c>
      <c r="R316" s="298"/>
      <c r="T316" s="245"/>
      <c r="U316" s="245"/>
      <c r="V316" s="245"/>
      <c r="W316" s="378"/>
      <c r="X316" s="245"/>
      <c r="Y316" s="245"/>
      <c r="Z316" s="378"/>
    </row>
    <row r="317" spans="1:27" x14ac:dyDescent="0.4">
      <c r="A317" s="293"/>
      <c r="B317" s="293"/>
      <c r="C317" s="297" t="s">
        <v>748</v>
      </c>
      <c r="D317" s="298">
        <v>117000</v>
      </c>
      <c r="E317" s="297"/>
      <c r="F317" s="297" t="s">
        <v>752</v>
      </c>
      <c r="G317" s="298">
        <v>117000</v>
      </c>
      <c r="L317" s="293"/>
      <c r="M317" s="293"/>
      <c r="N317" s="297" t="s">
        <v>748</v>
      </c>
      <c r="O317" s="298">
        <v>117000</v>
      </c>
      <c r="P317" s="297"/>
      <c r="Q317" s="297" t="s">
        <v>752</v>
      </c>
      <c r="R317" s="298">
        <v>117000</v>
      </c>
      <c r="T317" s="245">
        <v>29</v>
      </c>
      <c r="U317" s="245" t="s">
        <v>397</v>
      </c>
      <c r="V317" s="245" t="s">
        <v>467</v>
      </c>
      <c r="W317" s="378"/>
      <c r="X317" s="245"/>
      <c r="Y317" s="245"/>
      <c r="Z317" s="378"/>
    </row>
    <row r="318" spans="1:27" x14ac:dyDescent="0.4">
      <c r="A318" s="293"/>
      <c r="B318" s="293"/>
      <c r="C318" s="293" t="s">
        <v>753</v>
      </c>
      <c r="D318" s="295"/>
      <c r="E318" s="293"/>
      <c r="F318" s="293"/>
      <c r="G318" s="295"/>
      <c r="L318" s="293"/>
      <c r="M318" s="293"/>
      <c r="N318" s="293" t="s">
        <v>753</v>
      </c>
      <c r="O318" s="295"/>
      <c r="P318" s="293"/>
      <c r="Q318" s="293"/>
      <c r="R318" s="295"/>
      <c r="T318" s="245"/>
      <c r="U318" s="245"/>
      <c r="V318" s="245" t="s">
        <v>491</v>
      </c>
      <c r="W318" s="378"/>
      <c r="X318" s="245"/>
      <c r="Y318" s="245"/>
      <c r="Z318" s="378"/>
    </row>
    <row r="319" spans="1:27" x14ac:dyDescent="0.4">
      <c r="A319" s="293"/>
      <c r="B319" s="293"/>
      <c r="C319" s="293"/>
      <c r="D319" s="295"/>
      <c r="E319" s="293"/>
      <c r="F319" s="293"/>
      <c r="G319" s="295"/>
      <c r="L319" s="293"/>
      <c r="M319" s="293"/>
      <c r="N319" s="293"/>
      <c r="O319" s="295"/>
      <c r="P319" s="293"/>
      <c r="Q319" s="293"/>
      <c r="R319" s="295"/>
      <c r="T319" s="245"/>
      <c r="U319" s="245"/>
      <c r="V319" s="376" t="s">
        <v>3</v>
      </c>
      <c r="W319" s="377"/>
      <c r="X319" s="376"/>
      <c r="Y319" s="376" t="s">
        <v>4</v>
      </c>
      <c r="Z319" s="377"/>
    </row>
    <row r="320" spans="1:27" x14ac:dyDescent="0.4">
      <c r="A320" s="293"/>
      <c r="B320" s="300" t="s">
        <v>352</v>
      </c>
      <c r="C320" s="293"/>
      <c r="D320" s="295"/>
      <c r="E320" s="293"/>
      <c r="F320" s="293"/>
      <c r="G320" s="295"/>
      <c r="L320" s="293"/>
      <c r="M320" s="300"/>
      <c r="N320" s="293"/>
      <c r="O320" s="295"/>
      <c r="P320" s="293"/>
      <c r="Q320" s="293"/>
      <c r="R320" s="295"/>
      <c r="T320" s="245"/>
      <c r="U320" s="245"/>
      <c r="V320" s="376" t="s">
        <v>99</v>
      </c>
      <c r="W320" s="377">
        <v>3300</v>
      </c>
      <c r="X320" s="376"/>
      <c r="Y320" s="376" t="s">
        <v>100</v>
      </c>
      <c r="Z320" s="377">
        <v>3300</v>
      </c>
    </row>
    <row r="321" spans="1:27" x14ac:dyDescent="0.4">
      <c r="A321" s="293">
        <v>62</v>
      </c>
      <c r="B321" s="301" t="s">
        <v>397</v>
      </c>
      <c r="C321" s="293" t="s">
        <v>754</v>
      </c>
      <c r="D321" s="295"/>
      <c r="E321" s="293"/>
      <c r="F321" s="293"/>
      <c r="G321" s="295"/>
      <c r="L321" s="293">
        <v>62</v>
      </c>
      <c r="M321" s="301" t="s">
        <v>397</v>
      </c>
      <c r="N321" s="293" t="s">
        <v>754</v>
      </c>
      <c r="O321" s="295"/>
      <c r="P321" s="293"/>
      <c r="Q321" s="293"/>
      <c r="R321" s="295"/>
      <c r="T321" s="245"/>
      <c r="U321" s="245"/>
      <c r="V321" s="245"/>
      <c r="W321" s="378"/>
      <c r="X321" s="245"/>
      <c r="Y321" s="245"/>
      <c r="Z321" s="378"/>
    </row>
    <row r="322" spans="1:27" x14ac:dyDescent="0.4">
      <c r="A322" s="293"/>
      <c r="B322" s="300"/>
      <c r="C322" s="293" t="s">
        <v>755</v>
      </c>
      <c r="D322" s="295"/>
      <c r="E322" s="293"/>
      <c r="F322" s="293"/>
      <c r="G322" s="295"/>
      <c r="L322" s="293"/>
      <c r="M322" s="300" t="s">
        <v>352</v>
      </c>
      <c r="N322" s="293" t="s">
        <v>755</v>
      </c>
      <c r="O322" s="295"/>
      <c r="P322" s="293"/>
      <c r="Q322" s="293"/>
      <c r="R322" s="295"/>
      <c r="T322" s="245">
        <v>31</v>
      </c>
      <c r="U322" s="245" t="s">
        <v>397</v>
      </c>
      <c r="V322" s="245" t="s">
        <v>466</v>
      </c>
      <c r="W322" s="245"/>
      <c r="X322" s="245"/>
      <c r="Y322" s="245"/>
      <c r="Z322" s="245"/>
    </row>
    <row r="323" spans="1:27" x14ac:dyDescent="0.4">
      <c r="A323" s="293"/>
      <c r="B323" s="293"/>
      <c r="C323" s="297" t="s">
        <v>3</v>
      </c>
      <c r="D323" s="298"/>
      <c r="E323" s="297"/>
      <c r="F323" s="297" t="s">
        <v>4</v>
      </c>
      <c r="G323" s="298"/>
      <c r="L323" s="293"/>
      <c r="M323" s="293"/>
      <c r="N323" s="297" t="s">
        <v>3</v>
      </c>
      <c r="O323" s="298"/>
      <c r="P323" s="297"/>
      <c r="Q323" s="297" t="s">
        <v>4</v>
      </c>
      <c r="R323" s="298"/>
      <c r="T323" s="245"/>
      <c r="U323" s="245"/>
      <c r="V323" s="245" t="s">
        <v>475</v>
      </c>
      <c r="W323" s="245"/>
      <c r="X323" s="245"/>
      <c r="Y323" s="245"/>
      <c r="Z323" s="245"/>
    </row>
    <row r="324" spans="1:27" x14ac:dyDescent="0.4">
      <c r="A324" s="293"/>
      <c r="B324" s="293"/>
      <c r="C324" s="297" t="s">
        <v>752</v>
      </c>
      <c r="D324" s="298">
        <v>117000</v>
      </c>
      <c r="E324" s="297"/>
      <c r="F324" s="297" t="s">
        <v>748</v>
      </c>
      <c r="G324" s="298">
        <v>117000</v>
      </c>
      <c r="L324" s="293"/>
      <c r="M324" s="293"/>
      <c r="N324" s="297" t="s">
        <v>752</v>
      </c>
      <c r="O324" s="298">
        <v>117000</v>
      </c>
      <c r="P324" s="297"/>
      <c r="Q324" s="297" t="s">
        <v>748</v>
      </c>
      <c r="R324" s="298">
        <v>117000</v>
      </c>
      <c r="T324" s="245"/>
      <c r="U324" s="245"/>
      <c r="V324" s="376" t="s">
        <v>3</v>
      </c>
      <c r="W324" s="376"/>
      <c r="X324" s="376"/>
      <c r="Y324" s="376" t="s">
        <v>4</v>
      </c>
      <c r="Z324" s="376"/>
    </row>
    <row r="325" spans="1:27" x14ac:dyDescent="0.4">
      <c r="D325" s="154"/>
      <c r="G325" s="154"/>
      <c r="T325" s="245"/>
      <c r="U325" s="245"/>
      <c r="V325" s="376" t="s">
        <v>65</v>
      </c>
      <c r="W325" s="377">
        <v>3300</v>
      </c>
      <c r="X325" s="376"/>
      <c r="Y325" s="376" t="s">
        <v>99</v>
      </c>
      <c r="Z325" s="377">
        <v>3300</v>
      </c>
    </row>
    <row r="326" spans="1:27" x14ac:dyDescent="0.4">
      <c r="D326" s="154"/>
      <c r="G326" s="154"/>
      <c r="L326" s="293">
        <v>50</v>
      </c>
      <c r="M326" s="300" t="s">
        <v>395</v>
      </c>
      <c r="N326" s="293" t="s">
        <v>706</v>
      </c>
      <c r="O326" s="295"/>
      <c r="P326" s="293"/>
      <c r="Q326" s="293"/>
      <c r="R326" s="295"/>
    </row>
    <row r="327" spans="1:27" x14ac:dyDescent="0.4">
      <c r="A327">
        <v>59</v>
      </c>
      <c r="B327" s="304" t="s">
        <v>397</v>
      </c>
      <c r="C327" t="s">
        <v>709</v>
      </c>
      <c r="D327" s="154"/>
      <c r="G327" s="154"/>
      <c r="L327" s="293"/>
      <c r="M327" s="293" t="s">
        <v>812</v>
      </c>
      <c r="N327" s="293" t="s">
        <v>707</v>
      </c>
      <c r="O327" s="295"/>
      <c r="P327" s="293"/>
      <c r="Q327" s="293"/>
      <c r="R327" s="295"/>
      <c r="U327" s="157"/>
    </row>
    <row r="328" spans="1:27" x14ac:dyDescent="0.4">
      <c r="C328" t="s">
        <v>711</v>
      </c>
      <c r="D328" s="154"/>
      <c r="G328" s="154"/>
      <c r="L328" s="293"/>
      <c r="M328" s="293"/>
      <c r="N328" s="293" t="s">
        <v>708</v>
      </c>
      <c r="O328" s="295"/>
      <c r="P328" s="293"/>
      <c r="Q328" s="293"/>
      <c r="R328" s="296" t="s">
        <v>705</v>
      </c>
      <c r="Z328" s="157"/>
    </row>
    <row r="329" spans="1:27" x14ac:dyDescent="0.4">
      <c r="C329" t="s">
        <v>710</v>
      </c>
      <c r="D329" s="154"/>
      <c r="G329" s="305" t="s">
        <v>694</v>
      </c>
      <c r="H329" t="s">
        <v>126</v>
      </c>
      <c r="L329" s="293"/>
      <c r="M329" s="293"/>
      <c r="N329" s="297" t="s">
        <v>3</v>
      </c>
      <c r="O329" s="298"/>
      <c r="P329" s="297"/>
      <c r="Q329" s="297" t="s">
        <v>4</v>
      </c>
      <c r="R329" s="298"/>
    </row>
    <row r="330" spans="1:27" x14ac:dyDescent="0.4">
      <c r="C330" s="147" t="s">
        <v>3</v>
      </c>
      <c r="D330" s="163"/>
      <c r="E330" s="147"/>
      <c r="F330" s="147" t="s">
        <v>4</v>
      </c>
      <c r="G330" s="163"/>
      <c r="L330" s="293"/>
      <c r="M330" s="293"/>
      <c r="N330" s="297" t="s">
        <v>705</v>
      </c>
      <c r="O330" s="298">
        <v>10000</v>
      </c>
      <c r="P330" s="297"/>
      <c r="Q330" s="297" t="s">
        <v>65</v>
      </c>
      <c r="R330" s="298">
        <v>10000</v>
      </c>
      <c r="W330" s="154"/>
      <c r="Z330" s="154"/>
    </row>
    <row r="331" spans="1:27" x14ac:dyDescent="0.4">
      <c r="C331" s="147" t="s">
        <v>694</v>
      </c>
      <c r="D331" s="163">
        <v>1000</v>
      </c>
      <c r="E331" s="147"/>
      <c r="F331" s="147" t="s">
        <v>12</v>
      </c>
      <c r="G331" s="163">
        <v>1000</v>
      </c>
      <c r="L331" s="293"/>
      <c r="M331" s="293"/>
      <c r="N331" s="293"/>
      <c r="O331" s="293"/>
      <c r="P331" s="293"/>
      <c r="Q331" s="293"/>
      <c r="R331" s="293"/>
    </row>
    <row r="332" spans="1:27" x14ac:dyDescent="0.4">
      <c r="D332" s="154"/>
      <c r="G332" s="154" t="s">
        <v>12</v>
      </c>
      <c r="H332" t="s">
        <v>66</v>
      </c>
      <c r="L332" s="293">
        <v>59</v>
      </c>
      <c r="M332" s="375" t="s">
        <v>397</v>
      </c>
      <c r="N332" s="293" t="s">
        <v>709</v>
      </c>
      <c r="O332" s="295"/>
      <c r="P332" s="293" t="s">
        <v>816</v>
      </c>
      <c r="Q332" s="293"/>
      <c r="R332" s="295"/>
    </row>
    <row r="333" spans="1:27" x14ac:dyDescent="0.4">
      <c r="A333">
        <v>64</v>
      </c>
      <c r="B333" s="157" t="s">
        <v>395</v>
      </c>
      <c r="C333" t="s">
        <v>719</v>
      </c>
      <c r="D333" s="154"/>
      <c r="G333" s="154"/>
      <c r="L333" s="293"/>
      <c r="M333" s="293" t="s">
        <v>351</v>
      </c>
      <c r="N333" s="293" t="s">
        <v>711</v>
      </c>
      <c r="O333" s="295"/>
      <c r="P333" s="293"/>
      <c r="Q333" s="293"/>
      <c r="R333" s="295"/>
    </row>
    <row r="334" spans="1:27" x14ac:dyDescent="0.4">
      <c r="C334" t="s">
        <v>712</v>
      </c>
      <c r="D334" s="154"/>
      <c r="G334" s="154"/>
      <c r="L334" s="293"/>
      <c r="M334" s="293"/>
      <c r="N334" s="293" t="s">
        <v>710</v>
      </c>
      <c r="O334" s="295"/>
      <c r="P334" s="293"/>
      <c r="Q334" s="293"/>
      <c r="R334" s="296" t="s">
        <v>694</v>
      </c>
      <c r="S334" t="s">
        <v>126</v>
      </c>
      <c r="T334" s="245">
        <v>43</v>
      </c>
      <c r="U334" s="384" t="s">
        <v>397</v>
      </c>
      <c r="V334" s="245" t="s">
        <v>494</v>
      </c>
      <c r="W334" s="245"/>
      <c r="X334" s="245"/>
      <c r="Y334" s="245"/>
      <c r="Z334" s="258" t="s">
        <v>489</v>
      </c>
      <c r="AA334" t="s">
        <v>126</v>
      </c>
    </row>
    <row r="335" spans="1:27" x14ac:dyDescent="0.4">
      <c r="C335" s="147" t="s">
        <v>3</v>
      </c>
      <c r="D335" s="163"/>
      <c r="E335" s="147"/>
      <c r="F335" s="147" t="s">
        <v>4</v>
      </c>
      <c r="G335" s="163"/>
      <c r="L335" s="293"/>
      <c r="M335" s="293"/>
      <c r="N335" s="297" t="s">
        <v>3</v>
      </c>
      <c r="O335" s="298"/>
      <c r="P335" s="297"/>
      <c r="Q335" s="297" t="s">
        <v>4</v>
      </c>
      <c r="R335" s="298"/>
      <c r="T335" s="245"/>
      <c r="U335" s="245"/>
      <c r="V335" s="245" t="s">
        <v>499</v>
      </c>
      <c r="W335" s="245"/>
      <c r="X335" s="245"/>
      <c r="Y335" s="245"/>
      <c r="Z335" s="245"/>
    </row>
    <row r="336" spans="1:27" x14ac:dyDescent="0.4">
      <c r="C336" s="147" t="s">
        <v>12</v>
      </c>
      <c r="D336" s="163">
        <v>1000</v>
      </c>
      <c r="E336" s="147"/>
      <c r="F336" s="147" t="s">
        <v>694</v>
      </c>
      <c r="G336" s="163">
        <v>1000</v>
      </c>
      <c r="L336" s="293"/>
      <c r="M336" s="293"/>
      <c r="N336" s="297" t="s">
        <v>694</v>
      </c>
      <c r="O336" s="298">
        <v>1000</v>
      </c>
      <c r="P336" s="297"/>
      <c r="Q336" s="297" t="s">
        <v>12</v>
      </c>
      <c r="R336" s="298">
        <v>1000</v>
      </c>
      <c r="T336" s="245"/>
      <c r="U336" s="245"/>
      <c r="V336" s="376" t="s">
        <v>3</v>
      </c>
      <c r="W336" s="376"/>
      <c r="X336" s="376"/>
      <c r="Y336" s="376" t="s">
        <v>4</v>
      </c>
      <c r="Z336" s="376"/>
      <c r="AA336" t="s">
        <v>498</v>
      </c>
    </row>
    <row r="337" spans="1:27" x14ac:dyDescent="0.4">
      <c r="D337" s="154"/>
      <c r="G337" s="154"/>
      <c r="L337" s="293"/>
      <c r="M337" s="293"/>
      <c r="N337" s="293"/>
      <c r="O337" s="295"/>
      <c r="P337" s="293"/>
      <c r="Q337" s="293"/>
      <c r="R337" s="295" t="s">
        <v>12</v>
      </c>
      <c r="S337" t="s">
        <v>66</v>
      </c>
      <c r="T337" s="245"/>
      <c r="U337" s="245"/>
      <c r="V337" s="376" t="s">
        <v>489</v>
      </c>
      <c r="W337" s="377">
        <v>10000</v>
      </c>
      <c r="X337" s="376"/>
      <c r="Y337" s="376" t="s">
        <v>29</v>
      </c>
      <c r="Z337" s="377">
        <v>10000</v>
      </c>
    </row>
    <row r="338" spans="1:27" x14ac:dyDescent="0.4">
      <c r="A338">
        <v>70</v>
      </c>
      <c r="B338" s="304" t="s">
        <v>397</v>
      </c>
      <c r="C338" t="s">
        <v>713</v>
      </c>
      <c r="D338" s="154"/>
      <c r="G338" s="154"/>
      <c r="L338" s="293">
        <v>64</v>
      </c>
      <c r="M338" s="300" t="s">
        <v>395</v>
      </c>
      <c r="N338" s="293" t="s">
        <v>719</v>
      </c>
      <c r="O338" s="295"/>
      <c r="P338" s="293"/>
      <c r="Q338" s="293"/>
      <c r="R338" s="295"/>
      <c r="T338" s="245"/>
      <c r="U338" s="245"/>
      <c r="V338" s="245"/>
      <c r="W338" s="245"/>
      <c r="X338" s="245"/>
      <c r="Y338" s="245"/>
      <c r="Z338" s="245"/>
    </row>
    <row r="339" spans="1:27" x14ac:dyDescent="0.4">
      <c r="C339" t="s">
        <v>714</v>
      </c>
      <c r="D339" s="154"/>
      <c r="G339" s="305" t="s">
        <v>705</v>
      </c>
      <c r="H339" t="s">
        <v>126</v>
      </c>
      <c r="L339" s="293"/>
      <c r="M339" s="293" t="s">
        <v>352</v>
      </c>
      <c r="N339" s="293" t="s">
        <v>712</v>
      </c>
      <c r="O339" s="295"/>
      <c r="P339" s="293"/>
      <c r="Q339" s="293"/>
      <c r="R339" s="295"/>
      <c r="T339" s="245">
        <v>43</v>
      </c>
      <c r="U339" s="384" t="s">
        <v>397</v>
      </c>
      <c r="V339" s="245" t="s">
        <v>740</v>
      </c>
      <c r="W339" s="245"/>
      <c r="X339" s="245"/>
      <c r="Y339" s="245"/>
      <c r="Z339" s="245"/>
    </row>
    <row r="340" spans="1:27" x14ac:dyDescent="0.4">
      <c r="C340" s="147" t="s">
        <v>3</v>
      </c>
      <c r="D340" s="163"/>
      <c r="E340" s="147"/>
      <c r="F340" s="147" t="s">
        <v>4</v>
      </c>
      <c r="G340" s="163"/>
      <c r="L340" s="293"/>
      <c r="M340" s="293"/>
      <c r="N340" s="297" t="s">
        <v>3</v>
      </c>
      <c r="O340" s="298"/>
      <c r="P340" s="297"/>
      <c r="Q340" s="297" t="s">
        <v>4</v>
      </c>
      <c r="R340" s="298"/>
      <c r="T340" s="245"/>
      <c r="U340" s="245"/>
      <c r="V340" s="245"/>
      <c r="W340" s="245"/>
      <c r="X340" s="245"/>
      <c r="Y340" s="245"/>
      <c r="Z340" s="245"/>
    </row>
    <row r="341" spans="1:27" x14ac:dyDescent="0.4">
      <c r="C341" s="147" t="s">
        <v>65</v>
      </c>
      <c r="D341" s="163">
        <v>2400</v>
      </c>
      <c r="E341" s="147"/>
      <c r="F341" s="147" t="s">
        <v>12</v>
      </c>
      <c r="G341" s="163">
        <v>2400</v>
      </c>
      <c r="L341" s="293"/>
      <c r="M341" s="293"/>
      <c r="N341" s="297" t="s">
        <v>12</v>
      </c>
      <c r="O341" s="298">
        <v>1000</v>
      </c>
      <c r="P341" s="297"/>
      <c r="Q341" s="297" t="s">
        <v>694</v>
      </c>
      <c r="R341" s="298">
        <v>1000</v>
      </c>
      <c r="T341" s="245"/>
      <c r="U341" s="245"/>
      <c r="V341" s="376" t="s">
        <v>3</v>
      </c>
      <c r="W341" s="376"/>
      <c r="X341" s="376"/>
      <c r="Y341" s="376" t="s">
        <v>4</v>
      </c>
      <c r="Z341" s="376"/>
    </row>
    <row r="342" spans="1:27" x14ac:dyDescent="0.4">
      <c r="D342" s="154"/>
      <c r="G342" s="154"/>
      <c r="L342" s="293"/>
      <c r="M342" s="293"/>
      <c r="N342" s="293"/>
      <c r="O342" s="295"/>
      <c r="P342" s="293"/>
      <c r="Q342" s="293"/>
      <c r="R342" s="295"/>
      <c r="T342" s="245"/>
      <c r="U342" s="245"/>
      <c r="V342" s="376" t="s">
        <v>325</v>
      </c>
      <c r="W342" s="377">
        <v>10000</v>
      </c>
      <c r="X342" s="376"/>
      <c r="Y342" s="376" t="s">
        <v>489</v>
      </c>
      <c r="Z342" s="377">
        <v>10000</v>
      </c>
    </row>
    <row r="343" spans="1:27" x14ac:dyDescent="0.4">
      <c r="A343">
        <v>69</v>
      </c>
      <c r="B343" s="304" t="s">
        <v>397</v>
      </c>
      <c r="C343" t="s">
        <v>715</v>
      </c>
      <c r="L343" s="293">
        <v>70</v>
      </c>
      <c r="M343" s="375" t="s">
        <v>397</v>
      </c>
      <c r="N343" s="293" t="s">
        <v>713</v>
      </c>
      <c r="O343" s="295"/>
      <c r="P343" s="293"/>
      <c r="Q343" s="293"/>
      <c r="R343" s="295"/>
      <c r="T343" s="245"/>
      <c r="U343" s="245"/>
      <c r="V343" s="245"/>
      <c r="W343" s="245"/>
      <c r="X343" s="245"/>
      <c r="Y343" s="245"/>
      <c r="Z343" s="245"/>
    </row>
    <row r="344" spans="1:27" x14ac:dyDescent="0.4">
      <c r="C344" s="147" t="s">
        <v>3</v>
      </c>
      <c r="D344" s="163"/>
      <c r="E344" s="147"/>
      <c r="F344" s="147" t="s">
        <v>4</v>
      </c>
      <c r="G344" s="163"/>
      <c r="L344" s="293"/>
      <c r="M344" s="293" t="s">
        <v>812</v>
      </c>
      <c r="N344" s="293" t="s">
        <v>714</v>
      </c>
      <c r="O344" s="295"/>
      <c r="P344" s="293"/>
      <c r="Q344" s="293"/>
      <c r="R344" s="296" t="s">
        <v>705</v>
      </c>
      <c r="S344" t="s">
        <v>126</v>
      </c>
    </row>
    <row r="345" spans="1:27" x14ac:dyDescent="0.4">
      <c r="C345" s="147" t="s">
        <v>65</v>
      </c>
      <c r="D345" s="163">
        <v>10000</v>
      </c>
      <c r="E345" s="147"/>
      <c r="F345" s="147" t="s">
        <v>705</v>
      </c>
      <c r="G345" s="163">
        <v>10000</v>
      </c>
      <c r="L345" s="293"/>
      <c r="M345" s="293"/>
      <c r="N345" s="297" t="s">
        <v>3</v>
      </c>
      <c r="O345" s="298"/>
      <c r="P345" s="297"/>
      <c r="Q345" s="297" t="s">
        <v>4</v>
      </c>
      <c r="R345" s="298"/>
    </row>
    <row r="346" spans="1:27" x14ac:dyDescent="0.4">
      <c r="D346" s="154"/>
      <c r="G346" s="154"/>
      <c r="L346" s="293"/>
      <c r="M346" s="293"/>
      <c r="N346" s="297" t="s">
        <v>65</v>
      </c>
      <c r="O346" s="298">
        <v>2400</v>
      </c>
      <c r="P346" s="297"/>
      <c r="Q346" s="297" t="s">
        <v>12</v>
      </c>
      <c r="R346" s="298">
        <v>2400</v>
      </c>
    </row>
    <row r="347" spans="1:27" x14ac:dyDescent="0.4">
      <c r="D347" s="154"/>
      <c r="G347" s="154"/>
      <c r="L347" s="293"/>
      <c r="M347" s="293"/>
      <c r="N347" s="293"/>
      <c r="O347" s="295"/>
      <c r="P347" s="293"/>
      <c r="Q347" s="293"/>
      <c r="R347" s="295"/>
    </row>
    <row r="348" spans="1:27" x14ac:dyDescent="0.4">
      <c r="A348" s="293">
        <v>53</v>
      </c>
      <c r="B348" s="300" t="s">
        <v>395</v>
      </c>
      <c r="C348" s="293" t="s">
        <v>689</v>
      </c>
      <c r="D348" s="295"/>
      <c r="E348" s="293"/>
      <c r="F348" s="293"/>
      <c r="G348" s="296" t="s">
        <v>511</v>
      </c>
      <c r="H348" t="s">
        <v>73</v>
      </c>
      <c r="I348" t="s">
        <v>717</v>
      </c>
      <c r="L348" s="293">
        <v>69</v>
      </c>
      <c r="M348" s="375" t="s">
        <v>397</v>
      </c>
      <c r="N348" s="293" t="s">
        <v>715</v>
      </c>
      <c r="O348" s="293"/>
      <c r="P348" s="293"/>
      <c r="Q348" s="293"/>
      <c r="R348" s="293"/>
    </row>
    <row r="349" spans="1:27" x14ac:dyDescent="0.4">
      <c r="A349" s="293"/>
      <c r="B349" s="293"/>
      <c r="C349" s="293" t="s">
        <v>691</v>
      </c>
      <c r="D349" s="295"/>
      <c r="E349" s="293"/>
      <c r="F349" s="293"/>
      <c r="G349" s="295"/>
      <c r="L349" s="293"/>
      <c r="M349" s="293" t="s">
        <v>812</v>
      </c>
      <c r="N349" s="297" t="s">
        <v>3</v>
      </c>
      <c r="O349" s="298"/>
      <c r="P349" s="297"/>
      <c r="Q349" s="297" t="s">
        <v>4</v>
      </c>
      <c r="R349" s="298"/>
    </row>
    <row r="350" spans="1:27" x14ac:dyDescent="0.4">
      <c r="A350" s="293"/>
      <c r="B350" s="293"/>
      <c r="C350" s="297" t="s">
        <v>3</v>
      </c>
      <c r="D350" s="298"/>
      <c r="E350" s="297"/>
      <c r="F350" s="297" t="s">
        <v>4</v>
      </c>
      <c r="G350" s="298"/>
      <c r="L350" s="293"/>
      <c r="M350" s="293"/>
      <c r="N350" s="297" t="s">
        <v>65</v>
      </c>
      <c r="O350" s="298">
        <v>10000</v>
      </c>
      <c r="P350" s="297"/>
      <c r="Q350" s="297" t="s">
        <v>705</v>
      </c>
      <c r="R350" s="298">
        <v>10000</v>
      </c>
    </row>
    <row r="351" spans="1:27" x14ac:dyDescent="0.4">
      <c r="A351" s="293"/>
      <c r="B351" s="293"/>
      <c r="C351" s="297" t="s">
        <v>41</v>
      </c>
      <c r="D351" s="298">
        <v>100000</v>
      </c>
      <c r="E351" s="297"/>
      <c r="F351" s="297" t="s">
        <v>511</v>
      </c>
      <c r="G351" s="298">
        <v>100000</v>
      </c>
    </row>
    <row r="352" spans="1:27" x14ac:dyDescent="0.4">
      <c r="A352" s="293"/>
      <c r="B352" s="293"/>
      <c r="C352" s="295"/>
      <c r="D352" s="295"/>
      <c r="E352" s="293"/>
      <c r="F352" s="293"/>
      <c r="G352" s="295"/>
      <c r="L352" s="293">
        <v>8</v>
      </c>
      <c r="M352" s="294" t="s">
        <v>395</v>
      </c>
      <c r="N352" s="293" t="s">
        <v>485</v>
      </c>
      <c r="O352" s="295"/>
      <c r="P352" s="293"/>
      <c r="Q352" s="293"/>
      <c r="R352" s="296" t="s">
        <v>486</v>
      </c>
      <c r="S352" t="s">
        <v>126</v>
      </c>
      <c r="T352" s="245">
        <v>23</v>
      </c>
      <c r="U352" s="258" t="s">
        <v>395</v>
      </c>
      <c r="V352" s="245" t="s">
        <v>455</v>
      </c>
      <c r="W352" s="245"/>
      <c r="X352" s="245"/>
      <c r="Y352" s="245"/>
      <c r="Z352" s="258" t="s">
        <v>456</v>
      </c>
      <c r="AA352" t="s">
        <v>126</v>
      </c>
    </row>
    <row r="353" spans="1:27" x14ac:dyDescent="0.4">
      <c r="A353" s="293">
        <v>61</v>
      </c>
      <c r="B353" s="303" t="s">
        <v>397</v>
      </c>
      <c r="C353" s="293" t="s">
        <v>695</v>
      </c>
      <c r="D353" s="295"/>
      <c r="E353" s="293"/>
      <c r="F353" s="293"/>
      <c r="G353" s="295"/>
      <c r="L353" s="293"/>
      <c r="M353" s="293" t="s">
        <v>812</v>
      </c>
      <c r="N353" s="293" t="s">
        <v>653</v>
      </c>
      <c r="O353" s="295"/>
      <c r="P353" s="293"/>
      <c r="Q353" s="293"/>
      <c r="R353" s="295"/>
      <c r="T353" s="245"/>
      <c r="U353" s="245"/>
      <c r="V353" s="245" t="s">
        <v>457</v>
      </c>
      <c r="W353" s="245"/>
      <c r="X353" s="245"/>
      <c r="Y353" s="245"/>
      <c r="Z353" s="245"/>
    </row>
    <row r="354" spans="1:27" x14ac:dyDescent="0.4">
      <c r="A354" s="293"/>
      <c r="B354" s="293"/>
      <c r="C354" s="293" t="s">
        <v>692</v>
      </c>
      <c r="D354" s="295"/>
      <c r="E354" s="293"/>
      <c r="F354" s="293"/>
      <c r="G354" s="295"/>
      <c r="L354" s="293"/>
      <c r="M354" s="293"/>
      <c r="N354" s="297" t="s">
        <v>3</v>
      </c>
      <c r="O354" s="298"/>
      <c r="P354" s="297"/>
      <c r="Q354" s="297" t="s">
        <v>4</v>
      </c>
      <c r="R354" s="298"/>
      <c r="T354" s="245"/>
      <c r="U354" s="245"/>
      <c r="V354" s="376" t="s">
        <v>3</v>
      </c>
      <c r="W354" s="376"/>
      <c r="X354" s="376"/>
      <c r="Y354" s="376" t="s">
        <v>4</v>
      </c>
      <c r="Z354" s="376"/>
    </row>
    <row r="355" spans="1:27" x14ac:dyDescent="0.4">
      <c r="A355" s="293"/>
      <c r="B355" s="293"/>
      <c r="C355" s="297" t="s">
        <v>3</v>
      </c>
      <c r="D355" s="298"/>
      <c r="E355" s="297"/>
      <c r="F355" s="297" t="s">
        <v>4</v>
      </c>
      <c r="G355" s="298"/>
      <c r="L355" s="293"/>
      <c r="M355" s="293"/>
      <c r="N355" s="297" t="s">
        <v>338</v>
      </c>
      <c r="O355" s="298">
        <v>156000</v>
      </c>
      <c r="P355" s="297"/>
      <c r="Q355" s="297" t="s">
        <v>32</v>
      </c>
      <c r="R355" s="298">
        <v>156000</v>
      </c>
      <c r="T355" s="245"/>
      <c r="U355" s="245"/>
      <c r="V355" s="376" t="s">
        <v>456</v>
      </c>
      <c r="W355" s="377">
        <v>1000</v>
      </c>
      <c r="X355" s="376"/>
      <c r="Y355" s="376" t="s">
        <v>65</v>
      </c>
      <c r="Z355" s="377">
        <v>1000</v>
      </c>
    </row>
    <row r="356" spans="1:27" x14ac:dyDescent="0.4">
      <c r="A356" s="293"/>
      <c r="B356" s="293"/>
      <c r="C356" s="297" t="s">
        <v>511</v>
      </c>
      <c r="D356" s="298">
        <v>100000</v>
      </c>
      <c r="E356" s="297"/>
      <c r="F356" s="297" t="s">
        <v>41</v>
      </c>
      <c r="G356" s="298">
        <v>100000</v>
      </c>
      <c r="L356" s="293"/>
      <c r="M356" s="293"/>
      <c r="N356" s="293"/>
      <c r="O356" s="295"/>
      <c r="P356" s="293"/>
      <c r="Q356" s="293"/>
      <c r="R356" s="295"/>
      <c r="T356" s="245"/>
      <c r="U356" s="245"/>
      <c r="V356" s="245"/>
      <c r="W356" s="245"/>
      <c r="X356" s="245"/>
      <c r="Y356" s="245"/>
      <c r="Z356" s="245"/>
    </row>
    <row r="357" spans="1:27" x14ac:dyDescent="0.4">
      <c r="A357" s="293"/>
      <c r="B357" s="293"/>
      <c r="C357" s="293"/>
      <c r="D357" s="295"/>
      <c r="E357" s="293"/>
      <c r="F357" s="293"/>
      <c r="G357" s="295"/>
      <c r="L357" s="293"/>
      <c r="M357" s="293"/>
      <c r="N357" s="293"/>
      <c r="O357" s="295"/>
      <c r="P357" s="293"/>
      <c r="Q357" s="293"/>
      <c r="R357" s="295"/>
      <c r="T357" s="245">
        <v>24</v>
      </c>
      <c r="U357" s="258" t="s">
        <v>395</v>
      </c>
      <c r="V357" s="245" t="s">
        <v>458</v>
      </c>
      <c r="W357" s="245"/>
      <c r="X357" s="245"/>
      <c r="Y357" s="245"/>
      <c r="Z357" s="245"/>
    </row>
    <row r="358" spans="1:27" x14ac:dyDescent="0.4">
      <c r="A358" s="293">
        <v>66</v>
      </c>
      <c r="B358" s="300" t="s">
        <v>395</v>
      </c>
      <c r="C358" s="293" t="s">
        <v>690</v>
      </c>
      <c r="D358" s="295"/>
      <c r="E358" s="293"/>
      <c r="F358" s="293"/>
      <c r="G358" s="295"/>
      <c r="L358" s="293"/>
      <c r="M358" s="299" t="s">
        <v>655</v>
      </c>
      <c r="N358" s="293"/>
      <c r="O358" s="295"/>
      <c r="P358" s="293"/>
      <c r="Q358" s="293"/>
      <c r="R358" s="295"/>
      <c r="T358" s="245"/>
      <c r="U358" s="245"/>
      <c r="V358" s="376" t="s">
        <v>3</v>
      </c>
      <c r="W358" s="376"/>
      <c r="X358" s="376"/>
      <c r="Y358" s="376" t="s">
        <v>4</v>
      </c>
      <c r="Z358" s="376"/>
    </row>
    <row r="359" spans="1:27" x14ac:dyDescent="0.4">
      <c r="A359" s="293"/>
      <c r="B359" s="293"/>
      <c r="C359" s="293" t="s">
        <v>693</v>
      </c>
      <c r="D359" s="295"/>
      <c r="E359" s="293"/>
      <c r="F359" s="293"/>
      <c r="G359" s="295"/>
      <c r="L359" s="293">
        <v>13</v>
      </c>
      <c r="M359" s="301" t="s">
        <v>397</v>
      </c>
      <c r="N359" s="293" t="s">
        <v>666</v>
      </c>
      <c r="O359" s="295"/>
      <c r="P359" s="293" t="s">
        <v>814</v>
      </c>
      <c r="Q359" s="293"/>
      <c r="R359" s="295"/>
      <c r="T359" s="245"/>
      <c r="U359" s="245"/>
      <c r="V359" s="376" t="s">
        <v>244</v>
      </c>
      <c r="W359" s="377">
        <v>1000</v>
      </c>
      <c r="X359" s="376"/>
      <c r="Y359" s="376" t="s">
        <v>456</v>
      </c>
      <c r="Z359" s="377">
        <v>1000</v>
      </c>
    </row>
    <row r="360" spans="1:27" x14ac:dyDescent="0.4">
      <c r="A360" s="293"/>
      <c r="B360" s="293"/>
      <c r="C360" s="297" t="s">
        <v>3</v>
      </c>
      <c r="D360" s="298"/>
      <c r="E360" s="297"/>
      <c r="F360" s="297" t="s">
        <v>4</v>
      </c>
      <c r="G360" s="298"/>
      <c r="L360" s="293"/>
      <c r="M360" s="294" t="s">
        <v>351</v>
      </c>
      <c r="N360" s="293" t="s">
        <v>658</v>
      </c>
      <c r="O360" s="295"/>
      <c r="P360" s="293"/>
      <c r="Q360" s="293"/>
      <c r="R360" s="295"/>
      <c r="T360" s="245"/>
      <c r="U360" s="245"/>
      <c r="V360" s="245"/>
      <c r="W360" s="245"/>
      <c r="X360" s="245"/>
      <c r="Y360" s="245"/>
      <c r="Z360" s="245"/>
    </row>
    <row r="361" spans="1:27" x14ac:dyDescent="0.4">
      <c r="A361" s="293"/>
      <c r="B361" s="293"/>
      <c r="C361" s="297" t="s">
        <v>41</v>
      </c>
      <c r="D361" s="298">
        <v>100000</v>
      </c>
      <c r="E361" s="297"/>
      <c r="F361" s="297" t="s">
        <v>65</v>
      </c>
      <c r="G361" s="298">
        <v>100000</v>
      </c>
      <c r="L361" s="293"/>
      <c r="M361" s="293"/>
      <c r="N361" s="297" t="s">
        <v>3</v>
      </c>
      <c r="O361" s="298"/>
      <c r="P361" s="297"/>
      <c r="Q361" s="297" t="s">
        <v>4</v>
      </c>
      <c r="R361" s="298"/>
      <c r="T361" s="245">
        <v>22</v>
      </c>
      <c r="U361" s="258" t="s">
        <v>395</v>
      </c>
      <c r="V361" s="245" t="s">
        <v>459</v>
      </c>
      <c r="W361" s="245"/>
      <c r="X361" s="245"/>
      <c r="Y361" s="245"/>
      <c r="Z361" s="258" t="s">
        <v>57</v>
      </c>
      <c r="AA361" t="s">
        <v>73</v>
      </c>
    </row>
    <row r="362" spans="1:27" x14ac:dyDescent="0.4">
      <c r="D362" s="154"/>
      <c r="G362" s="154"/>
      <c r="L362" s="293"/>
      <c r="M362" s="293"/>
      <c r="N362" s="297" t="s">
        <v>486</v>
      </c>
      <c r="O362" s="298">
        <v>117000</v>
      </c>
      <c r="P362" s="297"/>
      <c r="Q362" s="297" t="s">
        <v>338</v>
      </c>
      <c r="R362" s="298">
        <v>117000</v>
      </c>
      <c r="T362" s="245"/>
      <c r="U362" s="245"/>
      <c r="V362" s="376" t="s">
        <v>3</v>
      </c>
      <c r="W362" s="379"/>
      <c r="X362" s="376"/>
      <c r="Y362" s="380" t="s">
        <v>4</v>
      </c>
      <c r="Z362" s="376"/>
    </row>
    <row r="363" spans="1:27" x14ac:dyDescent="0.4">
      <c r="L363" s="293"/>
      <c r="M363" s="293"/>
      <c r="N363" s="293" t="s">
        <v>657</v>
      </c>
      <c r="O363" s="295"/>
      <c r="P363" s="293"/>
      <c r="Q363" s="293"/>
      <c r="R363" s="295"/>
      <c r="T363" s="245"/>
      <c r="U363" s="245"/>
      <c r="V363" s="376" t="s">
        <v>244</v>
      </c>
      <c r="W363" s="381">
        <v>9000</v>
      </c>
      <c r="X363" s="376"/>
      <c r="Y363" s="380" t="s">
        <v>57</v>
      </c>
      <c r="Z363" s="377">
        <v>9000</v>
      </c>
    </row>
    <row r="364" spans="1:27" x14ac:dyDescent="0.4">
      <c r="L364" s="293"/>
      <c r="M364" s="293"/>
      <c r="N364" s="293"/>
      <c r="O364" s="295"/>
      <c r="P364" s="293"/>
      <c r="Q364" s="293"/>
      <c r="R364" s="295"/>
      <c r="T364" s="245"/>
      <c r="U364" s="245"/>
      <c r="V364" s="245"/>
      <c r="W364" s="382"/>
      <c r="X364" s="382"/>
      <c r="Y364" s="245"/>
      <c r="Z364" s="245"/>
    </row>
    <row r="365" spans="1:27" x14ac:dyDescent="0.4">
      <c r="B365" t="s">
        <v>588</v>
      </c>
      <c r="L365" s="293"/>
      <c r="M365" s="293"/>
      <c r="N365" s="293"/>
      <c r="O365" s="295"/>
      <c r="P365" s="293"/>
      <c r="Q365" s="293"/>
      <c r="R365" s="295"/>
      <c r="T365" s="245">
        <v>33</v>
      </c>
      <c r="U365" s="258" t="s">
        <v>395</v>
      </c>
      <c r="V365" s="245" t="s">
        <v>460</v>
      </c>
      <c r="W365" s="245"/>
      <c r="X365" s="245"/>
      <c r="Y365" s="245"/>
      <c r="Z365" s="258" t="s">
        <v>57</v>
      </c>
      <c r="AA365" t="s">
        <v>73</v>
      </c>
    </row>
    <row r="366" spans="1:27" x14ac:dyDescent="0.4">
      <c r="L366" s="293">
        <v>17</v>
      </c>
      <c r="M366" s="300" t="s">
        <v>395</v>
      </c>
      <c r="N366" s="293" t="s">
        <v>654</v>
      </c>
      <c r="O366" s="295"/>
      <c r="P366" s="293"/>
      <c r="Q366" s="293"/>
      <c r="R366" s="295"/>
      <c r="T366" s="245"/>
      <c r="U366" s="245"/>
      <c r="V366" s="245" t="s">
        <v>461</v>
      </c>
      <c r="W366" s="245"/>
      <c r="X366" s="383"/>
      <c r="Y366" s="245"/>
      <c r="Z366" s="245"/>
    </row>
    <row r="367" spans="1:27" x14ac:dyDescent="0.4">
      <c r="A367">
        <v>56</v>
      </c>
      <c r="B367" s="157" t="s">
        <v>395</v>
      </c>
      <c r="C367" t="s">
        <v>716</v>
      </c>
      <c r="G367" s="282" t="s">
        <v>589</v>
      </c>
      <c r="L367" s="293"/>
      <c r="M367" s="300" t="s">
        <v>352</v>
      </c>
      <c r="N367" s="293" t="s">
        <v>656</v>
      </c>
      <c r="O367" s="295"/>
      <c r="P367" s="293"/>
      <c r="Q367" s="293"/>
      <c r="R367" s="295"/>
      <c r="T367" s="245"/>
      <c r="U367" s="245"/>
      <c r="V367" s="376" t="s">
        <v>3</v>
      </c>
      <c r="W367" s="379"/>
      <c r="X367" s="376"/>
      <c r="Y367" s="380" t="s">
        <v>4</v>
      </c>
      <c r="Z367" s="376"/>
    </row>
    <row r="368" spans="1:27" x14ac:dyDescent="0.4">
      <c r="C368" t="s">
        <v>579</v>
      </c>
      <c r="L368" s="293"/>
      <c r="M368" s="293"/>
      <c r="N368" s="297" t="s">
        <v>3</v>
      </c>
      <c r="O368" s="298"/>
      <c r="P368" s="297"/>
      <c r="Q368" s="297" t="s">
        <v>4</v>
      </c>
      <c r="R368" s="298"/>
      <c r="T368" s="245"/>
      <c r="U368" s="245"/>
      <c r="V368" s="376" t="s">
        <v>57</v>
      </c>
      <c r="W368" s="381">
        <v>9000</v>
      </c>
      <c r="X368" s="376"/>
      <c r="Y368" s="380" t="s">
        <v>325</v>
      </c>
      <c r="Z368" s="377">
        <v>9000</v>
      </c>
    </row>
    <row r="369" spans="1:27" x14ac:dyDescent="0.4">
      <c r="C369" s="147" t="s">
        <v>3</v>
      </c>
      <c r="D369" s="147"/>
      <c r="E369" s="147"/>
      <c r="F369" s="147" t="s">
        <v>4</v>
      </c>
      <c r="G369" s="147"/>
      <c r="L369" s="293"/>
      <c r="M369" s="293"/>
      <c r="N369" s="297" t="s">
        <v>338</v>
      </c>
      <c r="O369" s="298">
        <v>117000</v>
      </c>
      <c r="P369" s="297"/>
      <c r="Q369" s="297" t="s">
        <v>486</v>
      </c>
      <c r="R369" s="298">
        <v>117000</v>
      </c>
      <c r="T369" s="245"/>
      <c r="U369" s="245"/>
      <c r="V369" s="245"/>
      <c r="W369" s="245"/>
      <c r="X369" s="245"/>
      <c r="Y369" s="245"/>
      <c r="Z369" s="245"/>
    </row>
    <row r="370" spans="1:27" x14ac:dyDescent="0.4">
      <c r="C370" s="147" t="s">
        <v>580</v>
      </c>
      <c r="D370" s="163">
        <v>5000</v>
      </c>
      <c r="E370" s="147"/>
      <c r="F370" s="147" t="s">
        <v>244</v>
      </c>
      <c r="G370" s="163">
        <v>5000</v>
      </c>
      <c r="M370" s="154"/>
    </row>
    <row r="371" spans="1:27" x14ac:dyDescent="0.4">
      <c r="C371" t="s">
        <v>581</v>
      </c>
      <c r="F371" t="s">
        <v>582</v>
      </c>
      <c r="L371" s="293">
        <v>53</v>
      </c>
      <c r="M371" s="300" t="s">
        <v>395</v>
      </c>
      <c r="N371" s="293" t="s">
        <v>818</v>
      </c>
      <c r="O371" s="295" t="s">
        <v>817</v>
      </c>
      <c r="P371" s="293"/>
      <c r="Q371" s="293"/>
      <c r="R371" s="296" t="s">
        <v>511</v>
      </c>
      <c r="S371" t="s">
        <v>73</v>
      </c>
      <c r="T371" s="245">
        <v>3</v>
      </c>
      <c r="U371" s="258" t="s">
        <v>395</v>
      </c>
      <c r="V371" s="245" t="s">
        <v>424</v>
      </c>
      <c r="W371" s="245"/>
      <c r="X371" s="245"/>
      <c r="Y371" s="245"/>
      <c r="Z371" s="245"/>
    </row>
    <row r="372" spans="1:27" x14ac:dyDescent="0.4">
      <c r="C372" t="s">
        <v>583</v>
      </c>
      <c r="L372" s="293"/>
      <c r="M372" s="294" t="s">
        <v>351</v>
      </c>
      <c r="N372" s="293" t="s">
        <v>691</v>
      </c>
      <c r="O372" s="295"/>
      <c r="P372" s="293"/>
      <c r="Q372" s="293"/>
      <c r="R372" s="295"/>
      <c r="T372" s="245"/>
      <c r="U372" s="245"/>
      <c r="V372" s="245" t="s">
        <v>425</v>
      </c>
      <c r="W372" s="245"/>
      <c r="X372" s="245"/>
      <c r="Y372" s="245"/>
      <c r="Z372" s="258" t="s">
        <v>426</v>
      </c>
      <c r="AA372" t="s">
        <v>73</v>
      </c>
    </row>
    <row r="373" spans="1:27" x14ac:dyDescent="0.4">
      <c r="C373" t="s">
        <v>586</v>
      </c>
      <c r="L373" s="293"/>
      <c r="M373" s="293"/>
      <c r="N373" s="297" t="s">
        <v>3</v>
      </c>
      <c r="O373" s="298"/>
      <c r="P373" s="297"/>
      <c r="Q373" s="297" t="s">
        <v>4</v>
      </c>
      <c r="R373" s="298"/>
      <c r="T373" s="245"/>
      <c r="U373" s="245"/>
      <c r="V373" s="376" t="s">
        <v>3</v>
      </c>
      <c r="W373" s="376"/>
      <c r="X373" s="376"/>
      <c r="Y373" s="376" t="s">
        <v>4</v>
      </c>
      <c r="Z373" s="376"/>
    </row>
    <row r="374" spans="1:27" x14ac:dyDescent="0.4">
      <c r="A374">
        <v>60</v>
      </c>
      <c r="B374" s="159" t="s">
        <v>397</v>
      </c>
      <c r="C374" t="s">
        <v>584</v>
      </c>
      <c r="L374" s="293"/>
      <c r="M374" s="293"/>
      <c r="N374" s="297" t="s">
        <v>41</v>
      </c>
      <c r="O374" s="298">
        <v>100000</v>
      </c>
      <c r="P374" s="297"/>
      <c r="Q374" s="297" t="s">
        <v>511</v>
      </c>
      <c r="R374" s="298">
        <v>100000</v>
      </c>
      <c r="T374" s="245"/>
      <c r="U374" s="245"/>
      <c r="V374" s="376" t="s">
        <v>427</v>
      </c>
      <c r="W374" s="377">
        <v>2000000</v>
      </c>
      <c r="X374" s="376"/>
      <c r="Y374" s="376" t="s">
        <v>426</v>
      </c>
      <c r="Z374" s="377">
        <v>2000000</v>
      </c>
    </row>
    <row r="375" spans="1:27" x14ac:dyDescent="0.4">
      <c r="C375" t="s">
        <v>585</v>
      </c>
      <c r="L375" s="293"/>
      <c r="M375" s="293"/>
      <c r="N375" s="295"/>
      <c r="O375" s="295"/>
      <c r="P375" s="293"/>
      <c r="Q375" s="293"/>
      <c r="R375" s="295"/>
      <c r="T375" s="245"/>
      <c r="U375" s="245"/>
      <c r="V375" s="245"/>
      <c r="W375" s="245"/>
      <c r="X375" s="245"/>
      <c r="Y375" s="245"/>
      <c r="Z375" s="245"/>
    </row>
    <row r="376" spans="1:27" x14ac:dyDescent="0.4">
      <c r="C376" s="147" t="s">
        <v>3</v>
      </c>
      <c r="D376" s="147"/>
      <c r="E376" s="147"/>
      <c r="F376" s="147" t="s">
        <v>4</v>
      </c>
      <c r="G376" s="147"/>
      <c r="L376" s="293">
        <v>61</v>
      </c>
      <c r="M376" s="303" t="s">
        <v>397</v>
      </c>
      <c r="N376" s="293" t="s">
        <v>695</v>
      </c>
      <c r="O376" s="295"/>
      <c r="P376" s="293"/>
      <c r="Q376" s="293"/>
      <c r="R376" s="295"/>
      <c r="T376" s="245">
        <v>11</v>
      </c>
      <c r="U376" s="258" t="s">
        <v>395</v>
      </c>
      <c r="V376" s="245" t="s">
        <v>434</v>
      </c>
      <c r="W376" s="245"/>
      <c r="X376" s="245"/>
      <c r="Y376" s="245"/>
      <c r="Z376" s="258" t="s">
        <v>426</v>
      </c>
      <c r="AA376" t="s">
        <v>73</v>
      </c>
    </row>
    <row r="377" spans="1:27" x14ac:dyDescent="0.4">
      <c r="C377" s="147" t="s">
        <v>244</v>
      </c>
      <c r="D377" s="163">
        <v>5000</v>
      </c>
      <c r="E377" s="147"/>
      <c r="F377" s="147" t="s">
        <v>562</v>
      </c>
      <c r="G377" s="163">
        <v>5000</v>
      </c>
      <c r="L377" s="293"/>
      <c r="M377" s="374" t="s">
        <v>352</v>
      </c>
      <c r="N377" s="293" t="s">
        <v>692</v>
      </c>
      <c r="O377" s="295"/>
      <c r="P377" s="293"/>
      <c r="Q377" s="293"/>
      <c r="R377" s="295"/>
      <c r="T377" s="245"/>
      <c r="U377" s="245"/>
      <c r="V377" s="245" t="s">
        <v>435</v>
      </c>
      <c r="W377" s="245"/>
      <c r="X377" s="245"/>
      <c r="Y377" s="245"/>
      <c r="Z377" s="245"/>
    </row>
    <row r="378" spans="1:27" x14ac:dyDescent="0.4">
      <c r="C378" t="s">
        <v>587</v>
      </c>
      <c r="L378" s="293"/>
      <c r="M378" s="293"/>
      <c r="N378" s="297" t="s">
        <v>3</v>
      </c>
      <c r="O378" s="298"/>
      <c r="P378" s="297"/>
      <c r="Q378" s="297" t="s">
        <v>4</v>
      </c>
      <c r="R378" s="298"/>
      <c r="T378" s="245"/>
      <c r="U378" s="245"/>
      <c r="V378" s="376" t="s">
        <v>3</v>
      </c>
      <c r="W378" s="376"/>
      <c r="X378" s="376"/>
      <c r="Y378" s="376" t="s">
        <v>4</v>
      </c>
      <c r="Z378" s="376"/>
    </row>
    <row r="379" spans="1:27" x14ac:dyDescent="0.4">
      <c r="L379" s="293"/>
      <c r="M379" s="293"/>
      <c r="N379" s="297" t="s">
        <v>511</v>
      </c>
      <c r="O379" s="298">
        <v>100000</v>
      </c>
      <c r="P379" s="297"/>
      <c r="Q379" s="297" t="s">
        <v>41</v>
      </c>
      <c r="R379" s="298">
        <v>100000</v>
      </c>
      <c r="T379" s="245"/>
      <c r="U379" s="245"/>
      <c r="V379" s="376" t="s">
        <v>426</v>
      </c>
      <c r="W379" s="377">
        <v>2000000</v>
      </c>
      <c r="X379" s="376"/>
      <c r="Y379" s="376" t="s">
        <v>32</v>
      </c>
      <c r="Z379" s="377">
        <v>2000000</v>
      </c>
    </row>
    <row r="380" spans="1:27" x14ac:dyDescent="0.4">
      <c r="C380" s="153" t="s">
        <v>696</v>
      </c>
      <c r="L380" s="293"/>
      <c r="M380" s="293"/>
      <c r="N380" s="293"/>
      <c r="O380" s="295"/>
      <c r="P380" s="293"/>
      <c r="Q380" s="293"/>
      <c r="R380" s="295"/>
      <c r="T380" s="245"/>
      <c r="U380" s="245"/>
      <c r="V380" s="245"/>
      <c r="W380" s="378"/>
      <c r="X380" s="245"/>
      <c r="Y380" s="245"/>
      <c r="Z380" s="378"/>
    </row>
    <row r="381" spans="1:27" x14ac:dyDescent="0.4">
      <c r="L381" s="293">
        <v>66</v>
      </c>
      <c r="M381" s="300" t="s">
        <v>395</v>
      </c>
      <c r="N381" s="293" t="s">
        <v>690</v>
      </c>
      <c r="O381" s="295"/>
      <c r="P381" s="293"/>
      <c r="Q381" s="293"/>
      <c r="R381" s="295"/>
      <c r="T381" s="245"/>
      <c r="U381" s="245"/>
      <c r="V381" s="245"/>
      <c r="W381" s="245"/>
      <c r="X381" s="245"/>
      <c r="Y381" s="245"/>
      <c r="Z381" s="245"/>
    </row>
    <row r="382" spans="1:27" x14ac:dyDescent="0.4">
      <c r="L382" s="293"/>
      <c r="M382" s="293" t="s">
        <v>812</v>
      </c>
      <c r="N382" s="293" t="s">
        <v>693</v>
      </c>
      <c r="O382" s="295"/>
      <c r="P382" s="293"/>
      <c r="Q382" s="293"/>
      <c r="R382" s="295"/>
      <c r="T382" s="245"/>
      <c r="U382" s="245"/>
      <c r="V382" s="245"/>
      <c r="W382" s="245"/>
      <c r="X382" s="245"/>
      <c r="Y382" s="245"/>
      <c r="Z382" s="245"/>
    </row>
    <row r="383" spans="1:27" x14ac:dyDescent="0.4">
      <c r="C383" t="s">
        <v>697</v>
      </c>
      <c r="L383" s="293"/>
      <c r="M383" s="293"/>
      <c r="N383" s="297" t="s">
        <v>3</v>
      </c>
      <c r="O383" s="298"/>
      <c r="P383" s="297"/>
      <c r="Q383" s="297" t="s">
        <v>4</v>
      </c>
      <c r="R383" s="298"/>
      <c r="T383" s="245"/>
      <c r="U383" s="245"/>
      <c r="V383" s="245"/>
      <c r="W383" s="245"/>
      <c r="X383" s="245"/>
      <c r="Y383" s="245"/>
      <c r="Z383" s="245"/>
    </row>
    <row r="384" spans="1:27" x14ac:dyDescent="0.4">
      <c r="B384" s="157" t="s">
        <v>395</v>
      </c>
      <c r="L384" s="293"/>
      <c r="M384" s="293"/>
      <c r="N384" s="297" t="s">
        <v>41</v>
      </c>
      <c r="O384" s="298">
        <v>100000</v>
      </c>
      <c r="P384" s="297"/>
      <c r="Q384" s="297" t="s">
        <v>65</v>
      </c>
      <c r="R384" s="298">
        <v>100000</v>
      </c>
      <c r="T384" s="245"/>
      <c r="U384" s="245"/>
      <c r="V384" s="245"/>
      <c r="W384" s="245"/>
      <c r="X384" s="245"/>
      <c r="Y384" s="245"/>
      <c r="Z384" s="245"/>
    </row>
    <row r="385" spans="2:7" x14ac:dyDescent="0.4">
      <c r="C385" t="s">
        <v>698</v>
      </c>
    </row>
    <row r="386" spans="2:7" x14ac:dyDescent="0.4">
      <c r="C386" s="147" t="s">
        <v>3</v>
      </c>
      <c r="D386" s="147"/>
      <c r="E386" s="147"/>
      <c r="F386" s="147" t="s">
        <v>4</v>
      </c>
      <c r="G386" s="147"/>
    </row>
    <row r="387" spans="2:7" x14ac:dyDescent="0.4">
      <c r="C387" s="147" t="s">
        <v>244</v>
      </c>
      <c r="D387" s="163">
        <v>1000</v>
      </c>
      <c r="E387" s="147"/>
      <c r="F387" s="147" t="s">
        <v>65</v>
      </c>
      <c r="G387" s="163">
        <v>1100</v>
      </c>
    </row>
    <row r="388" spans="2:7" x14ac:dyDescent="0.4">
      <c r="C388" s="147" t="s">
        <v>31</v>
      </c>
      <c r="D388" s="147">
        <v>100</v>
      </c>
      <c r="E388" s="147"/>
      <c r="F388" s="147"/>
      <c r="G388" s="147"/>
    </row>
    <row r="390" spans="2:7" x14ac:dyDescent="0.4">
      <c r="C390" t="s">
        <v>699</v>
      </c>
    </row>
    <row r="391" spans="2:7" x14ac:dyDescent="0.4">
      <c r="B391" s="159" t="s">
        <v>397</v>
      </c>
    </row>
    <row r="392" spans="2:7" x14ac:dyDescent="0.4">
      <c r="C392" t="s">
        <v>701</v>
      </c>
      <c r="G392" s="157" t="s">
        <v>704</v>
      </c>
    </row>
    <row r="393" spans="2:7" x14ac:dyDescent="0.4">
      <c r="C393" s="147" t="s">
        <v>3</v>
      </c>
      <c r="D393" s="147"/>
      <c r="E393" s="147"/>
      <c r="F393" s="147" t="s">
        <v>4</v>
      </c>
      <c r="G393" s="147"/>
    </row>
    <row r="394" spans="2:7" x14ac:dyDescent="0.4">
      <c r="C394" s="147" t="s">
        <v>65</v>
      </c>
      <c r="D394" s="163">
        <v>2200</v>
      </c>
      <c r="E394" s="147"/>
      <c r="F394" s="147" t="s">
        <v>100</v>
      </c>
      <c r="G394" s="163">
        <v>2000</v>
      </c>
    </row>
    <row r="395" spans="2:7" x14ac:dyDescent="0.4">
      <c r="C395" s="147"/>
      <c r="D395" s="147"/>
      <c r="E395" s="147"/>
      <c r="F395" s="147" t="s">
        <v>36</v>
      </c>
      <c r="G395" s="147">
        <v>200</v>
      </c>
    </row>
    <row r="397" spans="2:7" x14ac:dyDescent="0.4">
      <c r="B397" s="157" t="s">
        <v>395</v>
      </c>
      <c r="C397" t="s">
        <v>700</v>
      </c>
    </row>
    <row r="398" spans="2:7" x14ac:dyDescent="0.4">
      <c r="C398" s="147" t="s">
        <v>3</v>
      </c>
      <c r="D398" s="147"/>
      <c r="E398" s="147"/>
      <c r="F398" s="147" t="s">
        <v>4</v>
      </c>
      <c r="G398" s="147"/>
    </row>
    <row r="399" spans="2:7" x14ac:dyDescent="0.4">
      <c r="C399" s="147" t="s">
        <v>36</v>
      </c>
      <c r="D399" s="163">
        <v>200</v>
      </c>
      <c r="E399" s="147"/>
      <c r="F399" s="147" t="s">
        <v>31</v>
      </c>
      <c r="G399" s="163">
        <v>100</v>
      </c>
    </row>
    <row r="400" spans="2:7" x14ac:dyDescent="0.4">
      <c r="C400" s="147"/>
      <c r="D400" s="147"/>
      <c r="E400" s="147"/>
      <c r="F400" s="147" t="s">
        <v>512</v>
      </c>
      <c r="G400" s="147">
        <v>100</v>
      </c>
    </row>
    <row r="402" spans="2:21" x14ac:dyDescent="0.4">
      <c r="B402" s="157" t="s">
        <v>395</v>
      </c>
    </row>
    <row r="403" spans="2:21" x14ac:dyDescent="0.4">
      <c r="C403" t="s">
        <v>702</v>
      </c>
    </row>
    <row r="404" spans="2:21" x14ac:dyDescent="0.4">
      <c r="C404" s="147" t="s">
        <v>3</v>
      </c>
      <c r="D404" s="147"/>
      <c r="E404" s="147"/>
      <c r="F404" s="147" t="s">
        <v>4</v>
      </c>
      <c r="G404" s="147"/>
    </row>
    <row r="405" spans="2:21" x14ac:dyDescent="0.4">
      <c r="C405" s="147" t="s">
        <v>703</v>
      </c>
      <c r="D405" s="147">
        <v>100</v>
      </c>
      <c r="E405" s="147"/>
      <c r="F405" s="147" t="s">
        <v>65</v>
      </c>
      <c r="G405" s="147">
        <v>100</v>
      </c>
    </row>
    <row r="407" spans="2:21" x14ac:dyDescent="0.4">
      <c r="B407" t="s">
        <v>776</v>
      </c>
    </row>
    <row r="409" spans="2:21" x14ac:dyDescent="0.4">
      <c r="B409" s="262" t="s">
        <v>397</v>
      </c>
      <c r="C409" t="s">
        <v>770</v>
      </c>
    </row>
    <row r="410" spans="2:21" ht="19.5" thickBot="1" x14ac:dyDescent="0.45">
      <c r="C410" t="s">
        <v>765</v>
      </c>
      <c r="G410" s="157" t="s">
        <v>161</v>
      </c>
      <c r="H410" t="s">
        <v>73</v>
      </c>
      <c r="J410" s="152" t="s">
        <v>829</v>
      </c>
      <c r="U410" s="386" t="s">
        <v>840</v>
      </c>
    </row>
    <row r="411" spans="2:21" x14ac:dyDescent="0.4">
      <c r="C411" t="s">
        <v>764</v>
      </c>
      <c r="G411" s="157"/>
      <c r="J411" s="517" t="s">
        <v>0</v>
      </c>
      <c r="K411" s="513" t="s">
        <v>2</v>
      </c>
      <c r="L411" s="514"/>
      <c r="M411" s="513" t="s">
        <v>5</v>
      </c>
      <c r="N411" s="519"/>
      <c r="O411" s="520" t="s">
        <v>0</v>
      </c>
      <c r="P411" s="513" t="s">
        <v>6</v>
      </c>
      <c r="Q411" s="514"/>
      <c r="R411" s="513" t="s">
        <v>7</v>
      </c>
      <c r="S411" s="514"/>
      <c r="T411" s="2"/>
      <c r="U411" s="386"/>
    </row>
    <row r="412" spans="2:21" x14ac:dyDescent="0.4">
      <c r="C412" t="s">
        <v>766</v>
      </c>
      <c r="D412" s="329"/>
      <c r="E412" s="329"/>
      <c r="G412" s="157"/>
      <c r="J412" s="518"/>
      <c r="K412" s="5" t="s">
        <v>3</v>
      </c>
      <c r="L412" s="1" t="s">
        <v>4</v>
      </c>
      <c r="M412" s="6" t="s">
        <v>3</v>
      </c>
      <c r="N412" s="44" t="s">
        <v>4</v>
      </c>
      <c r="O412" s="521"/>
      <c r="P412" s="15" t="s">
        <v>3</v>
      </c>
      <c r="Q412" s="14" t="s">
        <v>4</v>
      </c>
      <c r="R412" s="15" t="s">
        <v>3</v>
      </c>
      <c r="S412" s="14" t="s">
        <v>4</v>
      </c>
      <c r="T412" s="2"/>
      <c r="U412" s="386"/>
    </row>
    <row r="413" spans="2:21" x14ac:dyDescent="0.4">
      <c r="C413" s="147" t="s">
        <v>3</v>
      </c>
      <c r="D413" s="162"/>
      <c r="E413" s="147"/>
      <c r="F413" s="164" t="s">
        <v>4</v>
      </c>
      <c r="G413" s="147"/>
      <c r="J413" s="3" t="s">
        <v>65</v>
      </c>
      <c r="K413" s="484">
        <v>10000</v>
      </c>
      <c r="L413" s="16" t="s">
        <v>812</v>
      </c>
      <c r="M413" s="31"/>
      <c r="N413" s="43"/>
      <c r="O413" s="46"/>
      <c r="P413" s="33"/>
      <c r="Q413" s="32"/>
      <c r="R413" s="485">
        <v>10000</v>
      </c>
      <c r="S413" s="34"/>
      <c r="T413" s="2"/>
      <c r="U413" s="386"/>
    </row>
    <row r="414" spans="2:21" x14ac:dyDescent="0.4">
      <c r="C414" s="482" t="s">
        <v>65</v>
      </c>
      <c r="D414" s="265">
        <v>10000</v>
      </c>
      <c r="E414" s="147"/>
      <c r="F414" s="483" t="s">
        <v>161</v>
      </c>
      <c r="G414" s="163">
        <v>10000</v>
      </c>
      <c r="J414" s="7" t="s">
        <v>32</v>
      </c>
      <c r="K414" s="136"/>
      <c r="L414" s="17"/>
      <c r="M414" s="26"/>
      <c r="N414" s="41"/>
      <c r="O414" s="47"/>
      <c r="P414" s="26"/>
      <c r="Q414" s="17"/>
      <c r="R414" s="97"/>
      <c r="S414" s="17"/>
      <c r="T414" s="2"/>
      <c r="U414" s="386"/>
    </row>
    <row r="415" spans="2:21" x14ac:dyDescent="0.4">
      <c r="D415" s="150"/>
      <c r="E415" s="150"/>
      <c r="F415" s="150"/>
      <c r="J415" s="7" t="s">
        <v>325</v>
      </c>
      <c r="K415" s="137"/>
      <c r="L415" s="17"/>
      <c r="M415" s="25"/>
      <c r="N415" s="41"/>
      <c r="O415" s="48"/>
      <c r="P415" s="26"/>
      <c r="Q415" s="17"/>
      <c r="R415" s="137"/>
      <c r="S415" s="35"/>
      <c r="T415" s="2"/>
      <c r="U415" s="386"/>
    </row>
    <row r="416" spans="2:21" x14ac:dyDescent="0.4">
      <c r="B416" s="157" t="s">
        <v>395</v>
      </c>
      <c r="C416" t="s">
        <v>771</v>
      </c>
      <c r="J416" s="3" t="s">
        <v>520</v>
      </c>
      <c r="K416" s="97"/>
      <c r="L416" s="17"/>
      <c r="M416" s="25"/>
      <c r="N416" s="41"/>
      <c r="O416" s="48"/>
      <c r="P416" s="26"/>
      <c r="Q416" s="17"/>
      <c r="R416" s="138"/>
      <c r="S416" s="35"/>
      <c r="T416" s="2"/>
      <c r="U416" s="386"/>
    </row>
    <row r="417" spans="3:21" x14ac:dyDescent="0.4">
      <c r="C417" t="s">
        <v>767</v>
      </c>
      <c r="G417" s="151" t="s">
        <v>511</v>
      </c>
      <c r="H417" t="s">
        <v>73</v>
      </c>
      <c r="J417" s="3" t="s">
        <v>521</v>
      </c>
      <c r="K417" s="97"/>
      <c r="L417" s="17"/>
      <c r="M417" s="25"/>
      <c r="N417" s="41"/>
      <c r="O417" s="48"/>
      <c r="P417" s="26"/>
      <c r="Q417" s="17"/>
      <c r="R417" s="138"/>
      <c r="S417" s="35"/>
      <c r="T417" s="2"/>
      <c r="U417" s="386"/>
    </row>
    <row r="418" spans="3:21" x14ac:dyDescent="0.4">
      <c r="C418" s="147" t="s">
        <v>3</v>
      </c>
      <c r="D418" s="147"/>
      <c r="E418" s="147"/>
      <c r="F418" s="147" t="s">
        <v>4</v>
      </c>
      <c r="G418" s="147"/>
      <c r="J418" s="307" t="s">
        <v>486</v>
      </c>
      <c r="K418" s="421"/>
      <c r="L418" s="17"/>
      <c r="M418" s="25"/>
      <c r="N418" s="41"/>
      <c r="O418" s="48"/>
      <c r="P418" s="26"/>
      <c r="Q418" s="17"/>
      <c r="R418" s="423"/>
      <c r="S418" s="35"/>
      <c r="T418" s="390"/>
      <c r="U418" s="386"/>
    </row>
    <row r="419" spans="3:21" ht="19.5" thickBot="1" x14ac:dyDescent="0.45">
      <c r="C419" s="486" t="s">
        <v>53</v>
      </c>
      <c r="D419" s="163">
        <v>300</v>
      </c>
      <c r="E419" s="147"/>
      <c r="F419" s="486" t="s">
        <v>511</v>
      </c>
      <c r="G419" s="163">
        <v>300</v>
      </c>
      <c r="J419" s="4"/>
      <c r="K419" s="408"/>
      <c r="L419" s="24"/>
      <c r="M419" s="409"/>
      <c r="N419" s="443"/>
      <c r="O419" s="24"/>
      <c r="P419" s="30"/>
      <c r="Q419" s="24"/>
      <c r="R419" s="410"/>
      <c r="S419" s="411"/>
      <c r="U419" s="386"/>
    </row>
    <row r="420" spans="3:21" x14ac:dyDescent="0.4">
      <c r="D420" s="154"/>
      <c r="G420" s="154"/>
      <c r="J420" s="412" t="s">
        <v>161</v>
      </c>
      <c r="K420" s="436"/>
      <c r="L420" s="454">
        <v>10000</v>
      </c>
      <c r="M420" s="436" t="s">
        <v>812</v>
      </c>
      <c r="N420" s="444"/>
      <c r="O420" s="207"/>
      <c r="P420" s="436"/>
      <c r="Q420" s="207"/>
      <c r="R420" s="436"/>
      <c r="S420" s="454">
        <v>10000</v>
      </c>
      <c r="U420" s="386"/>
    </row>
    <row r="421" spans="3:21" x14ac:dyDescent="0.4">
      <c r="J421" s="3" t="s">
        <v>511</v>
      </c>
      <c r="K421" s="286"/>
      <c r="L421" s="333">
        <v>300</v>
      </c>
      <c r="M421" s="286" t="s">
        <v>351</v>
      </c>
      <c r="N421" s="445"/>
      <c r="O421" s="332"/>
      <c r="P421" s="286"/>
      <c r="Q421" s="332"/>
      <c r="R421" s="286"/>
      <c r="S421" s="333">
        <v>300</v>
      </c>
      <c r="U421" s="386"/>
    </row>
    <row r="422" spans="3:21" ht="19.5" thickBot="1" x14ac:dyDescent="0.45">
      <c r="J422" s="4"/>
      <c r="K422" s="400"/>
      <c r="L422" s="456"/>
      <c r="M422" s="400"/>
      <c r="N422" s="446"/>
      <c r="O422" s="403"/>
      <c r="P422" s="400"/>
      <c r="Q422" s="403"/>
      <c r="R422" s="400"/>
      <c r="S422" s="456"/>
      <c r="U422" s="386"/>
    </row>
    <row r="423" spans="3:21" x14ac:dyDescent="0.4">
      <c r="J423" s="3" t="s">
        <v>360</v>
      </c>
      <c r="K423" s="442"/>
      <c r="L423" s="447"/>
      <c r="M423" s="29"/>
      <c r="N423" s="41"/>
      <c r="O423" s="48"/>
      <c r="P423" s="26"/>
      <c r="Q423" s="17"/>
      <c r="R423" s="56"/>
      <c r="S423" s="449"/>
      <c r="U423" s="386"/>
    </row>
    <row r="424" spans="3:21" ht="19.5" thickBot="1" x14ac:dyDescent="0.45">
      <c r="J424" s="77"/>
      <c r="K424" s="234"/>
      <c r="L424" s="448"/>
      <c r="M424" s="70"/>
      <c r="N424" s="71"/>
      <c r="O424" s="53"/>
      <c r="P424" s="27"/>
      <c r="Q424" s="78"/>
      <c r="R424" s="385"/>
      <c r="S424" s="450"/>
      <c r="U424" s="386"/>
    </row>
    <row r="425" spans="3:21" ht="19.5" thickTop="1" x14ac:dyDescent="0.4">
      <c r="J425" s="10" t="s">
        <v>615</v>
      </c>
      <c r="K425" s="26"/>
      <c r="L425" s="424"/>
      <c r="M425" s="394"/>
      <c r="N425" s="75"/>
      <c r="O425" s="46"/>
      <c r="P425" s="29"/>
      <c r="Q425" s="388"/>
      <c r="R425" s="285"/>
      <c r="S425" s="359"/>
      <c r="U425" s="386"/>
    </row>
    <row r="426" spans="3:21" x14ac:dyDescent="0.4">
      <c r="I426" s="332"/>
      <c r="J426" s="391" t="s">
        <v>616</v>
      </c>
      <c r="K426" s="451" t="s">
        <v>351</v>
      </c>
      <c r="L426" s="17"/>
      <c r="M426" s="286"/>
      <c r="N426" s="389"/>
      <c r="O426" s="50"/>
      <c r="P426" s="451"/>
      <c r="Q426" s="38"/>
      <c r="R426" s="29"/>
      <c r="S426" s="38"/>
      <c r="U426" s="386"/>
    </row>
    <row r="427" spans="3:21" x14ac:dyDescent="0.4">
      <c r="I427" s="332"/>
      <c r="J427" s="392" t="s">
        <v>53</v>
      </c>
      <c r="K427" s="487">
        <v>300</v>
      </c>
      <c r="L427" s="18"/>
      <c r="M427" s="309"/>
      <c r="N427" s="41"/>
      <c r="O427" s="48"/>
      <c r="P427" s="421">
        <v>300</v>
      </c>
      <c r="Q427" s="17"/>
      <c r="R427" s="26"/>
      <c r="S427" s="17"/>
    </row>
    <row r="428" spans="3:21" x14ac:dyDescent="0.4">
      <c r="I428" s="332"/>
      <c r="J428" s="393"/>
      <c r="K428" s="452"/>
      <c r="L428" s="18"/>
      <c r="M428" s="57"/>
      <c r="N428" s="39"/>
      <c r="O428" s="49"/>
      <c r="P428" s="452"/>
      <c r="Q428" s="35"/>
      <c r="R428" s="25"/>
      <c r="S428" s="35"/>
    </row>
    <row r="429" spans="3:21" ht="19.5" thickBot="1" x14ac:dyDescent="0.45">
      <c r="J429" s="464" t="s">
        <v>38</v>
      </c>
      <c r="K429" s="465"/>
      <c r="L429" s="488"/>
      <c r="M429" s="466"/>
      <c r="N429" s="467"/>
      <c r="O429" s="468"/>
      <c r="P429" s="465"/>
      <c r="Q429" s="411"/>
      <c r="R429" s="409"/>
      <c r="S429" s="411"/>
      <c r="T429" s="386"/>
    </row>
    <row r="430" spans="3:21" ht="19.5" thickBot="1" x14ac:dyDescent="0.45">
      <c r="J430" s="3" t="s">
        <v>819</v>
      </c>
      <c r="K430" s="400"/>
      <c r="L430" s="402"/>
      <c r="M430" s="401"/>
      <c r="N430" s="404"/>
      <c r="O430" s="403"/>
      <c r="P430" s="401" t="s">
        <v>687</v>
      </c>
      <c r="Q430" s="432">
        <v>300</v>
      </c>
      <c r="R430" s="433">
        <v>300</v>
      </c>
      <c r="S430" s="402" t="s">
        <v>687</v>
      </c>
    </row>
    <row r="431" spans="3:21" ht="19.5" thickBot="1" x14ac:dyDescent="0.45">
      <c r="J431" s="395" t="s">
        <v>309</v>
      </c>
      <c r="K431" s="396">
        <f>SUM(K413:K430)</f>
        <v>10300</v>
      </c>
      <c r="L431" s="398">
        <f>SUM(L413:L430)</f>
        <v>10300</v>
      </c>
      <c r="M431" s="396"/>
      <c r="N431" s="399"/>
      <c r="O431" s="398"/>
      <c r="P431" s="396">
        <f>SUM(P425:P430)</f>
        <v>300</v>
      </c>
      <c r="Q431" s="398">
        <f>SUM(Q425:Q430)</f>
        <v>300</v>
      </c>
      <c r="R431" s="397">
        <f>SUM(R413:R430)</f>
        <v>10300</v>
      </c>
      <c r="S431" s="398">
        <f>SUM(S413:S430)</f>
        <v>10300</v>
      </c>
      <c r="T431" t="s">
        <v>824</v>
      </c>
    </row>
    <row r="432" spans="3:21" x14ac:dyDescent="0.4">
      <c r="P432" t="s">
        <v>63</v>
      </c>
      <c r="Q432" t="s">
        <v>828</v>
      </c>
      <c r="R432" s="497">
        <v>-300</v>
      </c>
    </row>
    <row r="434" spans="1:21" ht="19.5" thickBot="1" x14ac:dyDescent="0.45">
      <c r="A434">
        <v>63</v>
      </c>
      <c r="B434" s="267" t="s">
        <v>541</v>
      </c>
      <c r="C434" t="s">
        <v>772</v>
      </c>
      <c r="D434" s="154"/>
      <c r="G434" s="154"/>
      <c r="J434" t="s">
        <v>352</v>
      </c>
      <c r="S434" s="84"/>
      <c r="T434" s="386"/>
      <c r="U434" s="208"/>
    </row>
    <row r="435" spans="1:21" x14ac:dyDescent="0.4">
      <c r="C435" t="s">
        <v>768</v>
      </c>
      <c r="D435" t="s">
        <v>769</v>
      </c>
      <c r="J435" s="517" t="s">
        <v>0</v>
      </c>
      <c r="K435" s="513" t="s">
        <v>2</v>
      </c>
      <c r="L435" s="514"/>
      <c r="M435" s="513" t="s">
        <v>5</v>
      </c>
      <c r="N435" s="519"/>
      <c r="O435" s="520" t="s">
        <v>0</v>
      </c>
      <c r="P435" s="513" t="s">
        <v>6</v>
      </c>
      <c r="Q435" s="514"/>
      <c r="R435" s="513" t="s">
        <v>7</v>
      </c>
      <c r="S435" s="514"/>
      <c r="T435" s="208"/>
      <c r="U435" s="208"/>
    </row>
    <row r="436" spans="1:21" x14ac:dyDescent="0.4">
      <c r="B436" s="281"/>
      <c r="C436" s="147" t="s">
        <v>3</v>
      </c>
      <c r="D436" s="147"/>
      <c r="E436" s="147"/>
      <c r="F436" s="147" t="s">
        <v>4</v>
      </c>
      <c r="G436" s="147"/>
      <c r="J436" s="518"/>
      <c r="K436" s="5" t="s">
        <v>3</v>
      </c>
      <c r="L436" s="1" t="s">
        <v>4</v>
      </c>
      <c r="M436" s="6" t="s">
        <v>3</v>
      </c>
      <c r="N436" s="44" t="s">
        <v>4</v>
      </c>
      <c r="O436" s="521"/>
      <c r="P436" s="15" t="s">
        <v>3</v>
      </c>
      <c r="Q436" s="14" t="s">
        <v>4</v>
      </c>
      <c r="R436" s="15" t="s">
        <v>3</v>
      </c>
      <c r="S436" s="14" t="s">
        <v>4</v>
      </c>
      <c r="T436" s="208"/>
      <c r="U436" s="208"/>
    </row>
    <row r="437" spans="1:21" x14ac:dyDescent="0.4">
      <c r="C437" s="475" t="s">
        <v>511</v>
      </c>
      <c r="D437" s="147">
        <v>300</v>
      </c>
      <c r="E437" s="147"/>
      <c r="F437" s="475" t="s">
        <v>53</v>
      </c>
      <c r="G437" s="147">
        <v>300</v>
      </c>
      <c r="J437" s="3" t="s">
        <v>65</v>
      </c>
      <c r="K437" s="484">
        <v>10000</v>
      </c>
      <c r="L437" s="16"/>
      <c r="M437" s="31"/>
      <c r="N437" s="43"/>
      <c r="O437" s="46"/>
      <c r="P437" s="33"/>
      <c r="Q437" s="32"/>
      <c r="R437" s="485">
        <v>10000</v>
      </c>
      <c r="S437" s="34"/>
      <c r="T437" s="208"/>
      <c r="U437" s="208"/>
    </row>
    <row r="438" spans="1:21" x14ac:dyDescent="0.4">
      <c r="J438" s="7" t="s">
        <v>32</v>
      </c>
      <c r="K438" s="136"/>
      <c r="L438" s="17"/>
      <c r="M438" s="26"/>
      <c r="N438" s="41"/>
      <c r="O438" s="47"/>
      <c r="P438" s="26"/>
      <c r="Q438" s="17"/>
      <c r="R438" s="97"/>
      <c r="S438" s="17"/>
      <c r="T438" s="208"/>
      <c r="U438" s="208"/>
    </row>
    <row r="439" spans="1:21" x14ac:dyDescent="0.4">
      <c r="J439" s="7" t="s">
        <v>325</v>
      </c>
      <c r="K439" s="137"/>
      <c r="L439" s="17"/>
      <c r="M439" s="25"/>
      <c r="N439" s="41"/>
      <c r="O439" s="48"/>
      <c r="P439" s="26"/>
      <c r="Q439" s="17"/>
      <c r="R439" s="137"/>
      <c r="S439" s="35"/>
      <c r="T439" s="208"/>
      <c r="U439" s="208"/>
    </row>
    <row r="440" spans="1:21" x14ac:dyDescent="0.4">
      <c r="J440" s="3" t="s">
        <v>520</v>
      </c>
      <c r="K440" s="97"/>
      <c r="L440" s="17"/>
      <c r="M440" s="25"/>
      <c r="N440" s="41"/>
      <c r="O440" s="48"/>
      <c r="P440" s="26"/>
      <c r="Q440" s="17"/>
      <c r="R440" s="138"/>
      <c r="S440" s="35"/>
      <c r="T440" s="387"/>
      <c r="U440" s="208"/>
    </row>
    <row r="441" spans="1:21" x14ac:dyDescent="0.4">
      <c r="J441" s="3" t="s">
        <v>521</v>
      </c>
      <c r="K441" s="97"/>
      <c r="L441" s="17"/>
      <c r="M441" s="25"/>
      <c r="N441" s="41"/>
      <c r="O441" s="48"/>
      <c r="P441" s="26"/>
      <c r="Q441" s="17"/>
      <c r="R441" s="138"/>
      <c r="S441" s="35"/>
      <c r="T441" s="208"/>
      <c r="U441" s="208"/>
    </row>
    <row r="442" spans="1:21" x14ac:dyDescent="0.4">
      <c r="J442" s="307" t="s">
        <v>486</v>
      </c>
      <c r="K442" s="97"/>
      <c r="L442" s="95"/>
      <c r="M442" s="25"/>
      <c r="N442" s="41"/>
      <c r="O442" s="48"/>
      <c r="P442" s="26"/>
      <c r="Q442" s="17"/>
      <c r="R442" s="138"/>
      <c r="S442" s="422"/>
    </row>
    <row r="443" spans="1:21" ht="19.5" thickBot="1" x14ac:dyDescent="0.45">
      <c r="J443" s="4"/>
      <c r="K443" s="408"/>
      <c r="L443" s="24"/>
      <c r="M443" s="409"/>
      <c r="N443" s="40"/>
      <c r="O443" s="435"/>
      <c r="P443" s="434"/>
      <c r="Q443" s="80"/>
      <c r="R443" s="410"/>
      <c r="S443" s="411"/>
    </row>
    <row r="444" spans="1:21" x14ac:dyDescent="0.4">
      <c r="J444" s="3" t="s">
        <v>161</v>
      </c>
      <c r="K444" s="436"/>
      <c r="L444" s="457">
        <v>10000</v>
      </c>
      <c r="M444" s="437"/>
      <c r="N444" s="440"/>
      <c r="O444" s="332"/>
      <c r="Q444" s="254"/>
      <c r="R444" s="246"/>
      <c r="S444" s="454">
        <v>10000</v>
      </c>
    </row>
    <row r="445" spans="1:21" x14ac:dyDescent="0.4">
      <c r="J445" s="3" t="s">
        <v>511</v>
      </c>
      <c r="K445" s="477">
        <v>300</v>
      </c>
      <c r="L445" s="489">
        <v>300</v>
      </c>
      <c r="M445" s="246"/>
      <c r="N445" s="251"/>
      <c r="O445" s="332"/>
      <c r="Q445" s="254"/>
      <c r="R445" s="480">
        <v>300</v>
      </c>
      <c r="S445" s="333">
        <v>300</v>
      </c>
      <c r="T445" s="208" t="s">
        <v>820</v>
      </c>
      <c r="U445" s="208"/>
    </row>
    <row r="446" spans="1:21" ht="19.5" thickBot="1" x14ac:dyDescent="0.45">
      <c r="J446" s="4"/>
      <c r="K446" s="400"/>
      <c r="L446" s="459"/>
      <c r="M446" s="401"/>
      <c r="N446" s="404"/>
      <c r="O446" s="403"/>
      <c r="Q446" s="402"/>
      <c r="R446" s="401"/>
      <c r="S446" s="456"/>
    </row>
    <row r="447" spans="1:21" x14ac:dyDescent="0.4">
      <c r="J447" s="412" t="s">
        <v>348</v>
      </c>
      <c r="K447" s="413"/>
      <c r="L447" s="460">
        <v>-300</v>
      </c>
      <c r="M447" s="414" t="s">
        <v>823</v>
      </c>
      <c r="N447" s="415"/>
      <c r="O447" s="417"/>
      <c r="P447" s="438"/>
      <c r="Q447" s="441"/>
      <c r="R447" s="439"/>
      <c r="S447" s="460">
        <v>-300</v>
      </c>
    </row>
    <row r="448" spans="1:21" ht="19.5" thickBot="1" x14ac:dyDescent="0.45">
      <c r="J448" s="77" t="s">
        <v>348</v>
      </c>
      <c r="K448" s="234"/>
      <c r="L448" s="461"/>
      <c r="M448" s="27"/>
      <c r="N448" s="416"/>
      <c r="O448" s="418"/>
      <c r="P448" s="27"/>
      <c r="Q448" s="22"/>
      <c r="R448" s="56"/>
      <c r="S448" s="461"/>
    </row>
    <row r="449" spans="2:21" ht="19.5" thickTop="1" x14ac:dyDescent="0.4">
      <c r="J449" s="10" t="s">
        <v>615</v>
      </c>
      <c r="K449" s="26"/>
      <c r="L449" s="424"/>
      <c r="M449" s="394"/>
      <c r="N449" s="75"/>
      <c r="O449" s="46"/>
      <c r="P449" s="29"/>
      <c r="Q449" s="388"/>
      <c r="R449" s="285"/>
      <c r="S449" s="359"/>
    </row>
    <row r="450" spans="2:21" x14ac:dyDescent="0.4">
      <c r="I450" s="332"/>
      <c r="J450" s="391" t="s">
        <v>616</v>
      </c>
      <c r="K450" s="451"/>
      <c r="L450" s="17"/>
      <c r="M450" s="286"/>
      <c r="N450" s="389"/>
      <c r="O450" s="50"/>
      <c r="P450" s="451"/>
      <c r="Q450" s="38"/>
      <c r="R450" s="29"/>
      <c r="S450" s="38"/>
    </row>
    <row r="451" spans="2:21" x14ac:dyDescent="0.4">
      <c r="I451" s="332"/>
      <c r="J451" s="392" t="s">
        <v>53</v>
      </c>
      <c r="K451" s="452"/>
      <c r="L451" s="476">
        <v>300</v>
      </c>
      <c r="M451" s="309"/>
      <c r="N451" s="41"/>
      <c r="O451" s="48"/>
      <c r="P451" s="453"/>
      <c r="Q451" s="479">
        <v>300</v>
      </c>
      <c r="R451" s="26"/>
      <c r="S451" s="17"/>
    </row>
    <row r="452" spans="2:21" x14ac:dyDescent="0.4">
      <c r="I452" s="332"/>
      <c r="J452" s="393"/>
      <c r="K452" s="452"/>
      <c r="L452" s="18"/>
      <c r="M452" s="57"/>
      <c r="N452" s="39"/>
      <c r="O452" s="49"/>
      <c r="P452" s="452"/>
      <c r="Q452" s="35"/>
      <c r="R452" s="25"/>
      <c r="S452" s="35"/>
    </row>
    <row r="453" spans="2:21" ht="19.5" thickBot="1" x14ac:dyDescent="0.45">
      <c r="J453" s="464" t="s">
        <v>38</v>
      </c>
      <c r="K453" s="465"/>
      <c r="L453" s="471"/>
      <c r="M453" s="466"/>
      <c r="N453" s="467"/>
      <c r="O453" s="468"/>
      <c r="P453" s="465"/>
      <c r="Q453" s="471"/>
      <c r="R453" s="409"/>
      <c r="S453" s="411"/>
    </row>
    <row r="454" spans="2:21" ht="19.5" thickBot="1" x14ac:dyDescent="0.45">
      <c r="J454" s="4" t="s">
        <v>819</v>
      </c>
      <c r="K454" s="469"/>
      <c r="L454" s="80"/>
      <c r="M454" s="469"/>
      <c r="N454" s="470"/>
      <c r="O454" s="435"/>
      <c r="P454" s="469"/>
      <c r="Q454" s="24"/>
      <c r="R454" s="30"/>
      <c r="S454" s="80"/>
    </row>
    <row r="455" spans="2:21" ht="19.5" thickBot="1" x14ac:dyDescent="0.45">
      <c r="J455" s="395" t="s">
        <v>309</v>
      </c>
      <c r="K455" s="462">
        <f>SUM(K437:K454)</f>
        <v>10300</v>
      </c>
      <c r="L455" s="463">
        <f>SUM(L437:L454)</f>
        <v>10300</v>
      </c>
      <c r="M455" s="407"/>
      <c r="N455" s="406"/>
      <c r="O455" s="405"/>
      <c r="P455" s="462">
        <f>SUM(P449:P454)</f>
        <v>0</v>
      </c>
      <c r="Q455" s="419">
        <f>SUM(Q450:Q454)</f>
        <v>300</v>
      </c>
      <c r="R455" s="420">
        <f>SUM(R437:R454)</f>
        <v>10300</v>
      </c>
      <c r="S455" s="419">
        <f>SUM(S437:S454)</f>
        <v>10000</v>
      </c>
    </row>
    <row r="456" spans="2:21" x14ac:dyDescent="0.4">
      <c r="P456" t="s">
        <v>63</v>
      </c>
      <c r="Q456" t="s">
        <v>828</v>
      </c>
      <c r="R456" s="84" t="s">
        <v>830</v>
      </c>
    </row>
    <row r="459" spans="2:21" ht="19.5" thickBot="1" x14ac:dyDescent="0.45">
      <c r="B459" t="s">
        <v>395</v>
      </c>
      <c r="C459" t="s">
        <v>773</v>
      </c>
      <c r="J459" t="s">
        <v>848</v>
      </c>
      <c r="K459" t="s">
        <v>837</v>
      </c>
      <c r="S459" s="84"/>
      <c r="T459" s="386"/>
      <c r="U459" s="208"/>
    </row>
    <row r="460" spans="2:21" x14ac:dyDescent="0.4">
      <c r="C460" t="s">
        <v>775</v>
      </c>
      <c r="J460" s="517" t="s">
        <v>0</v>
      </c>
      <c r="K460" s="513" t="s">
        <v>2</v>
      </c>
      <c r="L460" s="514"/>
      <c r="M460" s="513" t="s">
        <v>5</v>
      </c>
      <c r="N460" s="519"/>
      <c r="O460" s="520" t="s">
        <v>0</v>
      </c>
      <c r="P460" s="513" t="s">
        <v>6</v>
      </c>
      <c r="Q460" s="514"/>
      <c r="R460" s="513" t="s">
        <v>7</v>
      </c>
      <c r="S460" s="514"/>
      <c r="T460" s="208" t="s">
        <v>850</v>
      </c>
      <c r="U460" s="208"/>
    </row>
    <row r="461" spans="2:21" x14ac:dyDescent="0.4">
      <c r="C461" s="147" t="s">
        <v>3</v>
      </c>
      <c r="D461" s="162"/>
      <c r="E461" s="147"/>
      <c r="F461" s="164" t="s">
        <v>4</v>
      </c>
      <c r="G461" s="147"/>
      <c r="J461" s="518"/>
      <c r="K461" s="5" t="s">
        <v>3</v>
      </c>
      <c r="L461" s="1" t="s">
        <v>4</v>
      </c>
      <c r="M461" s="6" t="s">
        <v>3</v>
      </c>
      <c r="N461" s="44" t="s">
        <v>4</v>
      </c>
      <c r="O461" s="521"/>
      <c r="P461" s="15" t="s">
        <v>3</v>
      </c>
      <c r="Q461" s="14" t="s">
        <v>4</v>
      </c>
      <c r="R461" s="15" t="s">
        <v>3</v>
      </c>
      <c r="S461" s="14" t="s">
        <v>4</v>
      </c>
      <c r="T461" s="208" t="s">
        <v>851</v>
      </c>
      <c r="U461" s="208"/>
    </row>
    <row r="462" spans="2:21" x14ac:dyDescent="0.4">
      <c r="C462" s="472" t="s">
        <v>161</v>
      </c>
      <c r="D462" s="265">
        <v>10000</v>
      </c>
      <c r="E462" s="147"/>
      <c r="F462" s="473" t="s">
        <v>65</v>
      </c>
      <c r="G462" s="163">
        <v>10000</v>
      </c>
      <c r="J462" s="3" t="s">
        <v>65</v>
      </c>
      <c r="K462" s="135">
        <v>10000</v>
      </c>
      <c r="L462" s="16" t="s">
        <v>822</v>
      </c>
      <c r="M462" s="31"/>
      <c r="N462" s="43"/>
      <c r="O462" s="46"/>
      <c r="P462" s="33"/>
      <c r="Q462" s="32"/>
      <c r="R462" s="139">
        <v>10000</v>
      </c>
      <c r="S462" s="34"/>
      <c r="T462" s="208" t="s">
        <v>852</v>
      </c>
      <c r="U462" s="208"/>
    </row>
    <row r="463" spans="2:21" x14ac:dyDescent="0.4">
      <c r="J463" s="7" t="s">
        <v>32</v>
      </c>
      <c r="K463" s="93">
        <v>-11200</v>
      </c>
      <c r="L463" s="17" t="s">
        <v>812</v>
      </c>
      <c r="M463" s="26"/>
      <c r="N463" s="41"/>
      <c r="O463" s="47"/>
      <c r="P463" s="26"/>
      <c r="Q463" s="17"/>
      <c r="R463" s="478">
        <v>-11200</v>
      </c>
      <c r="S463" s="17"/>
      <c r="T463" s="208"/>
      <c r="U463" s="208"/>
    </row>
    <row r="464" spans="2:21" x14ac:dyDescent="0.4">
      <c r="B464" t="s">
        <v>395</v>
      </c>
      <c r="C464" t="s">
        <v>774</v>
      </c>
      <c r="J464" s="7" t="s">
        <v>325</v>
      </c>
      <c r="K464" s="293"/>
      <c r="M464" s="25"/>
      <c r="N464" s="41"/>
      <c r="O464" s="48"/>
      <c r="P464" s="26"/>
      <c r="Q464" s="17"/>
      <c r="R464" s="137"/>
      <c r="S464" s="35"/>
      <c r="T464" s="208"/>
      <c r="U464" s="208"/>
    </row>
    <row r="465" spans="3:21" x14ac:dyDescent="0.4">
      <c r="J465" s="3" t="s">
        <v>520</v>
      </c>
      <c r="K465" s="97"/>
      <c r="L465" s="17"/>
      <c r="M465" s="25"/>
      <c r="N465" s="41"/>
      <c r="O465" s="48"/>
      <c r="P465" s="26"/>
      <c r="Q465" s="17"/>
      <c r="R465" s="138"/>
      <c r="S465" s="35"/>
      <c r="T465" s="387"/>
      <c r="U465" s="208"/>
    </row>
    <row r="466" spans="3:21" x14ac:dyDescent="0.4">
      <c r="C466" s="147" t="s">
        <v>3</v>
      </c>
      <c r="D466" s="162"/>
      <c r="E466" s="147"/>
      <c r="F466" s="164" t="s">
        <v>4</v>
      </c>
      <c r="G466" s="147"/>
      <c r="J466" s="3" t="s">
        <v>521</v>
      </c>
      <c r="K466" s="97"/>
      <c r="L466" s="17"/>
      <c r="M466" s="25"/>
      <c r="N466" s="41"/>
      <c r="O466" s="48"/>
      <c r="P466" s="26"/>
      <c r="Q466" s="17"/>
      <c r="R466" s="138"/>
      <c r="S466" s="35"/>
      <c r="T466" s="208"/>
      <c r="U466" s="208"/>
    </row>
    <row r="467" spans="3:21" x14ac:dyDescent="0.4">
      <c r="C467" s="472" t="s">
        <v>53</v>
      </c>
      <c r="D467" s="265">
        <v>1200</v>
      </c>
      <c r="E467" s="147"/>
      <c r="F467" s="473" t="s">
        <v>65</v>
      </c>
      <c r="G467" s="163">
        <v>1200</v>
      </c>
      <c r="J467" s="307" t="s">
        <v>486</v>
      </c>
      <c r="K467" s="97"/>
      <c r="L467" s="95"/>
      <c r="M467" s="25"/>
      <c r="N467" s="41"/>
      <c r="O467" s="48"/>
      <c r="P467" s="26"/>
      <c r="Q467" s="17"/>
      <c r="R467" s="138"/>
      <c r="S467" s="55"/>
    </row>
    <row r="468" spans="3:21" ht="19.5" thickBot="1" x14ac:dyDescent="0.45">
      <c r="J468" s="4"/>
      <c r="K468" s="26" t="s">
        <v>812</v>
      </c>
      <c r="L468" s="24" t="s">
        <v>822</v>
      </c>
      <c r="M468" s="409"/>
      <c r="N468" s="40"/>
      <c r="O468" s="435"/>
      <c r="P468" s="434"/>
      <c r="Q468" s="80"/>
      <c r="R468" s="410"/>
      <c r="S468" s="411"/>
    </row>
    <row r="469" spans="3:21" x14ac:dyDescent="0.4">
      <c r="J469" s="3" t="s">
        <v>161</v>
      </c>
      <c r="K469" s="474">
        <v>10000</v>
      </c>
      <c r="L469" s="457">
        <v>10000</v>
      </c>
      <c r="M469" s="437"/>
      <c r="N469" s="440"/>
      <c r="O469" s="332"/>
      <c r="Q469" s="254"/>
      <c r="R469" s="481">
        <v>10000</v>
      </c>
      <c r="S469" s="454">
        <v>10000</v>
      </c>
      <c r="T469" s="208" t="s">
        <v>820</v>
      </c>
      <c r="U469" s="208"/>
    </row>
    <row r="470" spans="3:21" x14ac:dyDescent="0.4">
      <c r="J470" s="3" t="s">
        <v>511</v>
      </c>
      <c r="K470" s="477">
        <v>300</v>
      </c>
      <c r="L470" s="489">
        <v>300</v>
      </c>
      <c r="M470" s="246"/>
      <c r="N470" s="251"/>
      <c r="O470" s="332"/>
      <c r="Q470" s="254"/>
      <c r="R470" s="480">
        <v>300</v>
      </c>
      <c r="S470" s="333">
        <v>300</v>
      </c>
      <c r="T470" t="s">
        <v>854</v>
      </c>
    </row>
    <row r="471" spans="3:21" ht="19.5" thickBot="1" x14ac:dyDescent="0.45">
      <c r="J471" s="4"/>
      <c r="K471" s="400"/>
      <c r="L471" s="459"/>
      <c r="M471" s="401"/>
      <c r="N471" s="404"/>
      <c r="O471" s="403"/>
      <c r="Q471" s="402"/>
      <c r="R471" s="401"/>
      <c r="S471" s="456"/>
    </row>
    <row r="472" spans="3:21" x14ac:dyDescent="0.4">
      <c r="J472" s="412" t="s">
        <v>348</v>
      </c>
      <c r="K472" s="413"/>
      <c r="L472" s="460">
        <v>-300</v>
      </c>
      <c r="M472" s="414" t="s">
        <v>823</v>
      </c>
      <c r="N472" s="415"/>
      <c r="O472" s="417"/>
      <c r="P472" s="438"/>
      <c r="Q472" s="441"/>
      <c r="R472" s="439"/>
      <c r="S472" s="460">
        <v>-300</v>
      </c>
    </row>
    <row r="473" spans="3:21" ht="19.5" thickBot="1" x14ac:dyDescent="0.45">
      <c r="J473" s="77"/>
      <c r="K473" s="234"/>
      <c r="L473" s="461"/>
      <c r="M473" s="27"/>
      <c r="N473" s="416"/>
      <c r="O473" s="418"/>
      <c r="P473" s="27"/>
      <c r="Q473" s="22"/>
      <c r="R473" s="56"/>
      <c r="S473" s="461"/>
    </row>
    <row r="474" spans="3:21" ht="19.5" thickTop="1" x14ac:dyDescent="0.4">
      <c r="J474" s="10" t="s">
        <v>615</v>
      </c>
      <c r="L474" s="424"/>
      <c r="M474" s="394"/>
      <c r="N474" s="75"/>
      <c r="O474" s="46"/>
      <c r="P474" s="29"/>
      <c r="Q474" s="388"/>
      <c r="R474" s="285"/>
      <c r="S474" s="359"/>
    </row>
    <row r="475" spans="3:21" x14ac:dyDescent="0.4">
      <c r="I475" s="332"/>
      <c r="J475" s="391"/>
      <c r="K475" s="26" t="s">
        <v>812</v>
      </c>
      <c r="L475" s="17" t="s">
        <v>352</v>
      </c>
      <c r="M475" s="286"/>
      <c r="N475" s="389"/>
      <c r="O475" s="50"/>
      <c r="P475" s="451"/>
      <c r="Q475" s="38"/>
      <c r="R475" s="29"/>
      <c r="S475" s="38"/>
    </row>
    <row r="476" spans="3:21" x14ac:dyDescent="0.4">
      <c r="I476" s="332"/>
      <c r="J476" s="392" t="s">
        <v>53</v>
      </c>
      <c r="K476" s="93">
        <v>1200</v>
      </c>
      <c r="L476" s="476">
        <v>300</v>
      </c>
      <c r="M476" s="309"/>
      <c r="N476" s="41"/>
      <c r="O476" s="48"/>
      <c r="P476" s="478">
        <v>1200</v>
      </c>
      <c r="Q476" s="479">
        <v>300</v>
      </c>
      <c r="R476" s="26"/>
      <c r="S476" s="17"/>
      <c r="T476" t="s">
        <v>853</v>
      </c>
    </row>
    <row r="477" spans="3:21" x14ac:dyDescent="0.4">
      <c r="I477" s="332"/>
      <c r="J477" s="393"/>
      <c r="K477" s="452"/>
      <c r="L477" s="18"/>
      <c r="M477" s="57"/>
      <c r="N477" s="39"/>
      <c r="O477" s="49"/>
      <c r="P477" s="452"/>
      <c r="Q477" s="35"/>
      <c r="R477" s="25"/>
      <c r="S477" s="35"/>
    </row>
    <row r="478" spans="3:21" ht="19.5" thickBot="1" x14ac:dyDescent="0.45">
      <c r="J478" s="464" t="s">
        <v>38</v>
      </c>
      <c r="K478" s="465"/>
      <c r="L478" s="471"/>
      <c r="M478" s="466"/>
      <c r="N478" s="467"/>
      <c r="O478" s="468"/>
      <c r="P478" s="465"/>
      <c r="Q478" s="471"/>
      <c r="R478" s="409"/>
      <c r="S478" s="411"/>
    </row>
    <row r="479" spans="3:21" ht="19.5" thickBot="1" x14ac:dyDescent="0.45">
      <c r="J479" s="4" t="s">
        <v>819</v>
      </c>
      <c r="K479" s="469"/>
      <c r="L479" s="80"/>
      <c r="M479" s="469"/>
      <c r="N479" s="470"/>
      <c r="O479" s="435"/>
      <c r="P479" s="469"/>
      <c r="Q479" s="24">
        <v>900</v>
      </c>
      <c r="R479" s="30">
        <v>900</v>
      </c>
      <c r="S479" s="80"/>
    </row>
    <row r="480" spans="3:21" ht="19.5" thickBot="1" x14ac:dyDescent="0.45">
      <c r="J480" s="395" t="s">
        <v>309</v>
      </c>
      <c r="K480" s="462">
        <f>SUM(K462:K479)</f>
        <v>10300</v>
      </c>
      <c r="L480" s="463">
        <f>SUM(L462:L479)</f>
        <v>10300</v>
      </c>
      <c r="M480" s="407"/>
      <c r="N480" s="406"/>
      <c r="O480" s="405"/>
      <c r="P480" s="462">
        <f>SUM(P474:P479)</f>
        <v>1200</v>
      </c>
      <c r="Q480" s="419">
        <f>SUM(Q474:Q479)</f>
        <v>1200</v>
      </c>
      <c r="R480" s="420">
        <f>SUM(R462:R479)</f>
        <v>10000</v>
      </c>
      <c r="S480" s="419">
        <f>SUM(S462:S479)</f>
        <v>10000</v>
      </c>
      <c r="T480" t="s">
        <v>821</v>
      </c>
    </row>
    <row r="481" spans="11:20" x14ac:dyDescent="0.4">
      <c r="P481" t="s">
        <v>63</v>
      </c>
      <c r="Q481" t="s">
        <v>828</v>
      </c>
      <c r="R481" s="84">
        <v>-900</v>
      </c>
      <c r="T481" s="153" t="s">
        <v>847</v>
      </c>
    </row>
    <row r="482" spans="11:20" x14ac:dyDescent="0.4">
      <c r="T482" t="s">
        <v>849</v>
      </c>
    </row>
    <row r="483" spans="11:20" ht="19.5" thickBot="1" x14ac:dyDescent="0.45">
      <c r="L483" s="326" t="s">
        <v>831</v>
      </c>
      <c r="M483" s="326"/>
      <c r="N483" s="326"/>
      <c r="O483" s="326" t="s">
        <v>832</v>
      </c>
      <c r="P483" s="326"/>
      <c r="Q483" s="326"/>
      <c r="R483" s="326" t="s">
        <v>831</v>
      </c>
      <c r="S483" s="326"/>
    </row>
    <row r="484" spans="11:20" x14ac:dyDescent="0.4">
      <c r="M484" s="84" t="s">
        <v>833</v>
      </c>
      <c r="N484" s="84">
        <v>-300</v>
      </c>
      <c r="O484" s="84"/>
      <c r="P484" s="84"/>
      <c r="Q484" s="84"/>
      <c r="R484" s="84" t="s">
        <v>833</v>
      </c>
      <c r="S484" s="84">
        <v>-900</v>
      </c>
    </row>
    <row r="485" spans="11:20" x14ac:dyDescent="0.4">
      <c r="K485" t="s">
        <v>834</v>
      </c>
      <c r="R485" t="s">
        <v>836</v>
      </c>
    </row>
    <row r="486" spans="11:20" x14ac:dyDescent="0.4">
      <c r="K486" t="s">
        <v>835</v>
      </c>
    </row>
  </sheetData>
  <mergeCells count="31">
    <mergeCell ref="R460:S460"/>
    <mergeCell ref="J460:J461"/>
    <mergeCell ref="K460:L460"/>
    <mergeCell ref="M460:N460"/>
    <mergeCell ref="O460:O461"/>
    <mergeCell ref="P460:Q460"/>
    <mergeCell ref="R411:S411"/>
    <mergeCell ref="J435:J436"/>
    <mergeCell ref="K435:L435"/>
    <mergeCell ref="M435:N435"/>
    <mergeCell ref="O435:O436"/>
    <mergeCell ref="P435:Q435"/>
    <mergeCell ref="R435:S435"/>
    <mergeCell ref="J411:J412"/>
    <mergeCell ref="K411:L411"/>
    <mergeCell ref="M411:N411"/>
    <mergeCell ref="O411:O412"/>
    <mergeCell ref="P411:Q411"/>
    <mergeCell ref="T75:U75"/>
    <mergeCell ref="J107:J108"/>
    <mergeCell ref="K107:L107"/>
    <mergeCell ref="M107:N107"/>
    <mergeCell ref="O107:O108"/>
    <mergeCell ref="P107:Q107"/>
    <mergeCell ref="R107:S107"/>
    <mergeCell ref="J83:J84"/>
    <mergeCell ref="K83:L83"/>
    <mergeCell ref="M83:N83"/>
    <mergeCell ref="O83:O84"/>
    <mergeCell ref="P83:Q83"/>
    <mergeCell ref="R83:S83"/>
  </mergeCells>
  <phoneticPr fontId="1"/>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sheetPr codeName="Sheet3"/>
  <dimension ref="A1:W117"/>
  <sheetViews>
    <sheetView zoomScale="82" zoomScaleNormal="82"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515" t="s">
        <v>86</v>
      </c>
      <c r="B1" s="516"/>
      <c r="C1" s="516"/>
      <c r="D1" s="516"/>
      <c r="E1" s="516"/>
      <c r="F1" s="516"/>
      <c r="G1" s="516"/>
      <c r="H1" s="516"/>
      <c r="I1" s="516"/>
      <c r="J1" s="516"/>
    </row>
    <row r="2" spans="1:23" ht="28.5" customHeight="1" thickBot="1" x14ac:dyDescent="0.45">
      <c r="D2" s="516" t="s">
        <v>1</v>
      </c>
      <c r="E2" s="516"/>
      <c r="F2" s="516"/>
      <c r="G2" s="516"/>
    </row>
    <row r="3" spans="1:23" x14ac:dyDescent="0.4">
      <c r="A3" s="517" t="s">
        <v>0</v>
      </c>
      <c r="B3" s="513" t="s">
        <v>2</v>
      </c>
      <c r="C3" s="514"/>
      <c r="D3" s="513" t="s">
        <v>5</v>
      </c>
      <c r="E3" s="519"/>
      <c r="F3" s="520" t="s">
        <v>0</v>
      </c>
      <c r="G3" s="513" t="s">
        <v>6</v>
      </c>
      <c r="H3" s="514"/>
      <c r="I3" s="513" t="s">
        <v>7</v>
      </c>
      <c r="J3" s="514"/>
      <c r="R3" t="s">
        <v>364</v>
      </c>
    </row>
    <row r="4" spans="1:23" x14ac:dyDescent="0.4">
      <c r="A4" s="518"/>
      <c r="B4" s="5" t="s">
        <v>3</v>
      </c>
      <c r="C4" s="1" t="s">
        <v>4</v>
      </c>
      <c r="D4" s="6" t="s">
        <v>3</v>
      </c>
      <c r="E4" s="44" t="s">
        <v>4</v>
      </c>
      <c r="F4" s="521"/>
      <c r="G4" s="15" t="s">
        <v>3</v>
      </c>
      <c r="H4" s="14" t="s">
        <v>4</v>
      </c>
      <c r="I4" s="15" t="s">
        <v>3</v>
      </c>
      <c r="J4" s="14" t="s">
        <v>4</v>
      </c>
      <c r="L4" s="282" t="s">
        <v>633</v>
      </c>
      <c r="R4" s="157" t="s">
        <v>365</v>
      </c>
    </row>
    <row r="5" spans="1:23" x14ac:dyDescent="0.4">
      <c r="A5" s="238" t="s">
        <v>83</v>
      </c>
      <c r="B5" s="243" t="s">
        <v>83</v>
      </c>
      <c r="C5" s="16"/>
      <c r="D5" s="31"/>
      <c r="E5" s="43"/>
      <c r="F5" s="46"/>
      <c r="G5" s="33"/>
      <c r="H5" s="32"/>
      <c r="I5" s="106"/>
      <c r="J5" s="34"/>
      <c r="L5" t="s">
        <v>9</v>
      </c>
      <c r="R5" t="s">
        <v>373</v>
      </c>
    </row>
    <row r="6" spans="1:23" x14ac:dyDescent="0.4">
      <c r="A6" s="7" t="s">
        <v>357</v>
      </c>
      <c r="B6" s="101" t="s">
        <v>619</v>
      </c>
      <c r="C6" s="17"/>
      <c r="D6" s="26"/>
      <c r="E6" s="41"/>
      <c r="F6" s="47"/>
      <c r="G6" s="26"/>
      <c r="H6" s="17"/>
      <c r="I6" s="104"/>
      <c r="J6" s="17"/>
      <c r="T6" t="s">
        <v>623</v>
      </c>
      <c r="W6" t="s">
        <v>359</v>
      </c>
    </row>
    <row r="7" spans="1:23" x14ac:dyDescent="0.4">
      <c r="A7" s="3" t="s">
        <v>353</v>
      </c>
      <c r="B7" s="102"/>
      <c r="C7" s="17" t="s">
        <v>390</v>
      </c>
      <c r="D7" s="25"/>
      <c r="E7" s="41" t="s">
        <v>358</v>
      </c>
      <c r="F7" s="48"/>
      <c r="G7" s="26"/>
      <c r="H7" s="17"/>
      <c r="I7" s="102"/>
      <c r="J7" s="35"/>
      <c r="L7" s="157" t="s">
        <v>634</v>
      </c>
      <c r="T7" t="s">
        <v>624</v>
      </c>
    </row>
    <row r="8" spans="1:23" x14ac:dyDescent="0.4">
      <c r="A8" s="3" t="s">
        <v>325</v>
      </c>
      <c r="B8" s="103"/>
      <c r="C8" s="17" t="s">
        <v>391</v>
      </c>
      <c r="D8" s="25"/>
      <c r="E8" s="41"/>
      <c r="F8" s="48"/>
      <c r="G8" s="26"/>
      <c r="H8" s="17"/>
      <c r="I8" s="105"/>
      <c r="J8" s="35"/>
      <c r="L8" t="s">
        <v>486</v>
      </c>
      <c r="T8" t="s">
        <v>625</v>
      </c>
    </row>
    <row r="9" spans="1:23" x14ac:dyDescent="0.4">
      <c r="B9" s="103"/>
      <c r="C9" s="17" t="s">
        <v>392</v>
      </c>
      <c r="D9" s="25"/>
      <c r="E9" s="41"/>
      <c r="F9" s="48"/>
      <c r="G9" s="26"/>
      <c r="H9" s="17"/>
      <c r="I9" s="105"/>
      <c r="J9" s="35"/>
      <c r="T9" t="s">
        <v>626</v>
      </c>
    </row>
    <row r="10" spans="1:23" x14ac:dyDescent="0.4">
      <c r="B10" s="103"/>
      <c r="C10" s="17"/>
      <c r="D10" s="25"/>
      <c r="E10" s="41"/>
      <c r="F10" s="48"/>
      <c r="G10" s="26"/>
      <c r="H10" s="17"/>
      <c r="I10" s="105"/>
      <c r="J10" s="35"/>
      <c r="L10" s="157" t="s">
        <v>663</v>
      </c>
    </row>
    <row r="11" spans="1:23" x14ac:dyDescent="0.4">
      <c r="B11" s="258" t="s">
        <v>405</v>
      </c>
      <c r="I11" s="245"/>
      <c r="J11" s="35"/>
      <c r="L11" t="s">
        <v>369</v>
      </c>
    </row>
    <row r="12" spans="1:23" x14ac:dyDescent="0.4">
      <c r="A12" s="157"/>
      <c r="B12" s="245" t="s">
        <v>507</v>
      </c>
      <c r="I12" s="245"/>
      <c r="J12" s="35"/>
      <c r="T12" t="s">
        <v>627</v>
      </c>
    </row>
    <row r="13" spans="1:23" x14ac:dyDescent="0.4">
      <c r="A13" s="152" t="s">
        <v>635</v>
      </c>
      <c r="B13" s="245" t="s">
        <v>508</v>
      </c>
      <c r="I13" s="245"/>
      <c r="J13" s="35"/>
      <c r="T13" t="s">
        <v>628</v>
      </c>
    </row>
    <row r="14" spans="1:23" x14ac:dyDescent="0.4">
      <c r="A14" s="157" t="s">
        <v>629</v>
      </c>
      <c r="B14" s="157" t="s">
        <v>629</v>
      </c>
      <c r="I14" s="245"/>
      <c r="J14" s="35"/>
    </row>
    <row r="15" spans="1:23" x14ac:dyDescent="0.4">
      <c r="A15" s="157"/>
      <c r="B15" s="245" t="s">
        <v>509</v>
      </c>
      <c r="I15" s="245"/>
      <c r="J15" s="35"/>
      <c r="L15" s="157" t="s">
        <v>662</v>
      </c>
    </row>
    <row r="16" spans="1:23" x14ac:dyDescent="0.4">
      <c r="A16" s="239" t="s">
        <v>84</v>
      </c>
      <c r="B16" s="245" t="s">
        <v>510</v>
      </c>
      <c r="I16" s="245"/>
      <c r="J16" s="35"/>
      <c r="L16" t="s">
        <v>557</v>
      </c>
    </row>
    <row r="17" spans="1:23" x14ac:dyDescent="0.4">
      <c r="B17" s="103" t="s">
        <v>84</v>
      </c>
      <c r="C17" s="17"/>
      <c r="D17" s="25"/>
      <c r="E17" s="41"/>
      <c r="F17" s="48"/>
      <c r="G17" s="26"/>
      <c r="H17" s="17"/>
      <c r="I17" s="105"/>
      <c r="J17" s="35"/>
      <c r="K17" s="157"/>
    </row>
    <row r="18" spans="1:23" x14ac:dyDescent="0.4">
      <c r="A18" s="239"/>
      <c r="B18" s="104" t="s">
        <v>601</v>
      </c>
      <c r="C18" s="18"/>
      <c r="D18" s="25"/>
      <c r="E18" s="42"/>
      <c r="F18" s="47"/>
      <c r="G18" s="25"/>
      <c r="H18" s="36"/>
      <c r="I18" s="105"/>
      <c r="J18" s="35"/>
    </row>
    <row r="19" spans="1:23" x14ac:dyDescent="0.4">
      <c r="B19" s="104"/>
      <c r="C19" t="s">
        <v>602</v>
      </c>
      <c r="D19" s="155" t="s">
        <v>614</v>
      </c>
      <c r="F19" s="47"/>
      <c r="G19" s="25"/>
      <c r="H19" s="36"/>
      <c r="I19" s="105"/>
      <c r="J19" s="35"/>
      <c r="O19" s="152"/>
    </row>
    <row r="20" spans="1:23" x14ac:dyDescent="0.4">
      <c r="B20" s="103"/>
      <c r="C20" s="18" t="s">
        <v>603</v>
      </c>
      <c r="D20" s="29"/>
      <c r="F20" s="47" t="s">
        <v>359</v>
      </c>
      <c r="G20" s="25"/>
      <c r="H20" s="42"/>
      <c r="I20" s="105"/>
      <c r="J20" s="35"/>
    </row>
    <row r="21" spans="1:23" x14ac:dyDescent="0.4">
      <c r="A21" s="157" t="s">
        <v>630</v>
      </c>
      <c r="B21" s="104"/>
      <c r="C21" s="18" t="s">
        <v>604</v>
      </c>
      <c r="D21" s="29"/>
      <c r="F21" s="47"/>
      <c r="G21" s="25"/>
      <c r="H21" s="36"/>
      <c r="I21" s="105"/>
      <c r="J21" s="35"/>
      <c r="L21" s="157" t="s">
        <v>636</v>
      </c>
    </row>
    <row r="22" spans="1:23" x14ac:dyDescent="0.4">
      <c r="B22" s="105"/>
      <c r="C22" s="19" t="s">
        <v>605</v>
      </c>
      <c r="D22" s="29"/>
      <c r="E22" s="42"/>
      <c r="F22" s="47"/>
      <c r="G22" s="28"/>
      <c r="H22" s="36"/>
      <c r="I22" s="105"/>
      <c r="J22" s="35"/>
      <c r="L22" t="s">
        <v>632</v>
      </c>
    </row>
    <row r="23" spans="1:23" x14ac:dyDescent="0.4">
      <c r="A23" s="157"/>
      <c r="B23" s="263"/>
      <c r="C23" s="17" t="s">
        <v>606</v>
      </c>
      <c r="D23" s="25"/>
      <c r="J23" s="35"/>
      <c r="L23" s="157" t="s">
        <v>637</v>
      </c>
    </row>
    <row r="24" spans="1:23" x14ac:dyDescent="0.4">
      <c r="A24" s="157"/>
      <c r="B24" s="263"/>
      <c r="C24" s="17" t="s">
        <v>607</v>
      </c>
      <c r="D24" s="25"/>
      <c r="E24" s="42"/>
      <c r="F24" s="47"/>
      <c r="G24" s="25"/>
      <c r="H24" s="36"/>
      <c r="I24" s="105"/>
      <c r="J24" s="35"/>
      <c r="L24" t="s">
        <v>631</v>
      </c>
    </row>
    <row r="25" spans="1:23" x14ac:dyDescent="0.4">
      <c r="A25" s="240"/>
      <c r="B25" s="103"/>
      <c r="C25" s="17" t="s">
        <v>608</v>
      </c>
      <c r="D25" s="25"/>
      <c r="E25" s="41"/>
      <c r="F25" s="48"/>
      <c r="G25" s="26"/>
      <c r="H25" s="17"/>
      <c r="I25" s="105"/>
      <c r="J25" s="35"/>
      <c r="K25" s="157"/>
    </row>
    <row r="26" spans="1:23" x14ac:dyDescent="0.4">
      <c r="B26" s="244"/>
      <c r="C26" s="17" t="s">
        <v>609</v>
      </c>
      <c r="D26" s="25"/>
      <c r="E26" s="41"/>
      <c r="F26" s="48"/>
      <c r="G26" s="26"/>
      <c r="H26" s="17"/>
      <c r="I26" s="105"/>
      <c r="J26" s="35"/>
      <c r="R26" t="s">
        <v>374</v>
      </c>
    </row>
    <row r="27" spans="1:23" x14ac:dyDescent="0.4">
      <c r="A27" s="253" t="s">
        <v>30</v>
      </c>
      <c r="B27" s="104"/>
      <c r="C27" s="17" t="s">
        <v>592</v>
      </c>
      <c r="D27" s="25"/>
      <c r="E27" s="41"/>
      <c r="F27" s="48"/>
      <c r="G27" s="26"/>
      <c r="H27" s="17"/>
      <c r="I27" s="105"/>
      <c r="J27" s="35"/>
      <c r="R27" s="157" t="s">
        <v>375</v>
      </c>
    </row>
    <row r="28" spans="1:23" x14ac:dyDescent="0.4">
      <c r="A28" s="7" t="s">
        <v>8</v>
      </c>
      <c r="B28" s="104"/>
      <c r="C28" s="17" t="s">
        <v>610</v>
      </c>
      <c r="D28" s="25"/>
      <c r="E28" s="41"/>
      <c r="F28" s="48"/>
      <c r="G28" s="26"/>
      <c r="H28" s="17"/>
      <c r="I28" s="105"/>
      <c r="J28" s="36"/>
      <c r="R28" t="s">
        <v>381</v>
      </c>
    </row>
    <row r="29" spans="1:23" x14ac:dyDescent="0.4">
      <c r="A29" s="8" t="s">
        <v>10</v>
      </c>
      <c r="B29" s="103"/>
      <c r="C29" s="254" t="s">
        <v>611</v>
      </c>
      <c r="D29" s="246"/>
      <c r="E29" s="41"/>
      <c r="F29" s="48"/>
      <c r="G29" s="26"/>
      <c r="H29" s="17"/>
      <c r="I29" s="105"/>
      <c r="J29" s="36"/>
      <c r="K29" s="157"/>
      <c r="T29" t="s">
        <v>376</v>
      </c>
      <c r="W29" t="s">
        <v>359</v>
      </c>
    </row>
    <row r="30" spans="1:23" x14ac:dyDescent="0.4">
      <c r="A30" s="239" t="s">
        <v>363</v>
      </c>
      <c r="B30" s="103"/>
      <c r="C30" s="254" t="s">
        <v>595</v>
      </c>
      <c r="D30" s="246"/>
      <c r="E30" s="41"/>
      <c r="F30" s="48"/>
      <c r="G30" s="26"/>
      <c r="H30" s="17"/>
      <c r="I30" s="105"/>
      <c r="J30" s="36"/>
      <c r="K30" s="157"/>
      <c r="T30" t="s">
        <v>377</v>
      </c>
    </row>
    <row r="31" spans="1:23" x14ac:dyDescent="0.4">
      <c r="A31" s="8" t="s">
        <v>516</v>
      </c>
      <c r="B31" s="249"/>
      <c r="C31" s="254" t="s">
        <v>596</v>
      </c>
      <c r="D31" s="247"/>
      <c r="E31" s="251"/>
      <c r="F31" s="255"/>
      <c r="G31" s="246"/>
      <c r="I31" s="102"/>
      <c r="J31" s="36"/>
      <c r="K31" s="157"/>
      <c r="T31" t="s">
        <v>378</v>
      </c>
    </row>
    <row r="32" spans="1:23" x14ac:dyDescent="0.4">
      <c r="A32" s="8" t="s">
        <v>24</v>
      </c>
      <c r="B32" s="249"/>
      <c r="C32" s="19" t="s">
        <v>612</v>
      </c>
      <c r="D32" s="248"/>
      <c r="E32" s="251"/>
      <c r="F32" s="255"/>
      <c r="G32" s="246"/>
      <c r="I32" s="102"/>
      <c r="J32" s="19"/>
    </row>
    <row r="33" spans="1:23" x14ac:dyDescent="0.4">
      <c r="B33" s="250"/>
      <c r="C33" t="s">
        <v>613</v>
      </c>
      <c r="E33" s="252"/>
      <c r="F33" s="256"/>
      <c r="G33" s="247"/>
      <c r="I33" s="104"/>
      <c r="J33" s="17"/>
      <c r="L33" s="157" t="s">
        <v>367</v>
      </c>
    </row>
    <row r="34" spans="1:23" x14ac:dyDescent="0.4">
      <c r="A34" s="242"/>
      <c r="B34" s="241" t="s">
        <v>363</v>
      </c>
      <c r="E34" s="42"/>
      <c r="F34" s="257"/>
      <c r="G34" s="248"/>
      <c r="H34" s="35"/>
      <c r="I34" s="102"/>
      <c r="J34" s="18"/>
      <c r="L34" t="s">
        <v>406</v>
      </c>
      <c r="R34" s="157" t="s">
        <v>380</v>
      </c>
    </row>
    <row r="35" spans="1:23" x14ac:dyDescent="0.4">
      <c r="B35" s="85" t="s">
        <v>407</v>
      </c>
      <c r="C35" s="19"/>
      <c r="D35" s="87"/>
      <c r="E35" s="88"/>
      <c r="F35" s="47"/>
      <c r="G35" s="25"/>
      <c r="H35" s="19"/>
      <c r="I35" s="91"/>
      <c r="J35" s="19"/>
      <c r="K35" s="89"/>
      <c r="M35" t="s">
        <v>410</v>
      </c>
      <c r="R35" t="s">
        <v>379</v>
      </c>
    </row>
    <row r="36" spans="1:23" x14ac:dyDescent="0.4">
      <c r="A36" s="157" t="s">
        <v>517</v>
      </c>
      <c r="B36" s="102"/>
      <c r="C36" s="19" t="s">
        <v>413</v>
      </c>
      <c r="D36" s="29"/>
      <c r="E36" s="42"/>
      <c r="F36" s="47" t="s">
        <v>358</v>
      </c>
      <c r="G36" s="25"/>
      <c r="H36" s="17"/>
      <c r="I36" s="102"/>
      <c r="J36" s="17"/>
      <c r="M36" t="s">
        <v>411</v>
      </c>
      <c r="S36" t="s">
        <v>382</v>
      </c>
      <c r="U36" s="155"/>
    </row>
    <row r="37" spans="1:23" ht="19.5" thickBot="1" x14ac:dyDescent="0.45">
      <c r="A37" s="7" t="s">
        <v>37</v>
      </c>
      <c r="B37" s="277" t="s">
        <v>367</v>
      </c>
      <c r="C37" s="278"/>
      <c r="D37" s="27"/>
      <c r="E37" s="275"/>
      <c r="F37" s="53"/>
      <c r="G37" s="27"/>
      <c r="H37" s="72"/>
      <c r="I37" s="234"/>
      <c r="J37" s="276"/>
      <c r="K37" s="9"/>
      <c r="M37" t="s">
        <v>412</v>
      </c>
      <c r="S37" t="s">
        <v>383</v>
      </c>
      <c r="V37" t="s">
        <v>359</v>
      </c>
    </row>
    <row r="38" spans="1:23" ht="19.5" thickTop="1" x14ac:dyDescent="0.4">
      <c r="A38" s="273" t="s">
        <v>84</v>
      </c>
      <c r="B38" s="29" t="s">
        <v>78</v>
      </c>
      <c r="C38" s="112" t="s">
        <v>68</v>
      </c>
      <c r="D38" s="29"/>
      <c r="E38" s="41"/>
      <c r="F38" s="48"/>
      <c r="G38" s="26"/>
      <c r="H38" s="17"/>
      <c r="I38" s="29"/>
      <c r="J38" s="109"/>
      <c r="S38" t="s">
        <v>384</v>
      </c>
    </row>
    <row r="39" spans="1:23" x14ac:dyDescent="0.4">
      <c r="A39" s="3" t="s">
        <v>57</v>
      </c>
      <c r="B39" s="155"/>
      <c r="C39" s="112"/>
      <c r="D39" s="26"/>
      <c r="E39" s="41"/>
      <c r="F39" s="48"/>
      <c r="G39" s="26"/>
      <c r="H39" s="17"/>
      <c r="I39" s="26"/>
      <c r="J39" s="110"/>
    </row>
    <row r="40" spans="1:23" x14ac:dyDescent="0.4">
      <c r="A40" s="7" t="s">
        <v>33</v>
      </c>
      <c r="C40" s="112"/>
      <c r="D40" s="26"/>
      <c r="E40" s="41"/>
      <c r="F40" s="48"/>
      <c r="G40" s="26"/>
      <c r="H40" s="17"/>
      <c r="I40" s="26"/>
      <c r="J40" s="110"/>
      <c r="K40" s="157"/>
    </row>
    <row r="41" spans="1:23" x14ac:dyDescent="0.4">
      <c r="C41" s="112" t="s">
        <v>403</v>
      </c>
      <c r="D41" s="26"/>
      <c r="E41" s="41"/>
      <c r="F41" s="48"/>
      <c r="G41" s="26"/>
      <c r="H41" s="17"/>
      <c r="I41" s="26"/>
      <c r="J41" s="110"/>
    </row>
    <row r="42" spans="1:23" x14ac:dyDescent="0.4">
      <c r="A42" s="3"/>
      <c r="B42" s="29"/>
      <c r="C42" s="112"/>
      <c r="D42" s="26"/>
      <c r="E42" s="41"/>
      <c r="F42" s="48"/>
      <c r="G42" s="26"/>
      <c r="H42" s="17"/>
      <c r="I42" s="26"/>
      <c r="J42" s="110"/>
    </row>
    <row r="43" spans="1:23" x14ac:dyDescent="0.4">
      <c r="A43" s="239"/>
      <c r="B43" s="29"/>
      <c r="C43" s="112"/>
      <c r="D43" s="26"/>
      <c r="E43" s="41"/>
      <c r="F43" s="48"/>
      <c r="G43" s="26"/>
      <c r="H43" s="17"/>
      <c r="I43" s="26"/>
      <c r="J43" s="110"/>
      <c r="O43" s="157"/>
      <c r="R43" s="157" t="s">
        <v>389</v>
      </c>
    </row>
    <row r="44" spans="1:23" x14ac:dyDescent="0.4">
      <c r="A44" s="3"/>
      <c r="B44" s="99"/>
      <c r="C44" s="112"/>
      <c r="D44" s="26"/>
      <c r="E44" s="41"/>
      <c r="F44" s="48"/>
      <c r="G44" s="26"/>
      <c r="H44" s="17"/>
      <c r="I44" s="26"/>
      <c r="J44" s="110"/>
      <c r="R44" t="s">
        <v>385</v>
      </c>
    </row>
    <row r="45" spans="1:23" x14ac:dyDescent="0.4">
      <c r="B45" s="29"/>
      <c r="C45" s="113"/>
      <c r="D45" s="26"/>
      <c r="E45" s="42"/>
      <c r="F45" s="47"/>
      <c r="G45" s="28"/>
      <c r="H45" s="17"/>
      <c r="I45" s="28"/>
      <c r="J45" s="110"/>
      <c r="O45" s="157"/>
      <c r="S45" t="s">
        <v>386</v>
      </c>
      <c r="W45" t="s">
        <v>359</v>
      </c>
    </row>
    <row r="46" spans="1:23" x14ac:dyDescent="0.4">
      <c r="C46" s="113"/>
      <c r="D46" s="26"/>
      <c r="E46" s="42"/>
      <c r="F46" s="47"/>
      <c r="G46" s="28"/>
      <c r="H46" s="17"/>
      <c r="I46" s="28"/>
      <c r="J46" s="110"/>
      <c r="S46" t="s">
        <v>387</v>
      </c>
    </row>
    <row r="47" spans="1:23" x14ac:dyDescent="0.4">
      <c r="A47" s="157"/>
      <c r="B47" s="25"/>
      <c r="C47" s="113" t="s">
        <v>403</v>
      </c>
      <c r="D47" s="26"/>
      <c r="E47" s="42"/>
      <c r="F47" s="47"/>
      <c r="G47" s="28"/>
      <c r="H47" s="17"/>
      <c r="I47" s="28"/>
      <c r="J47" s="110"/>
      <c r="K47" s="157"/>
      <c r="O47" t="s">
        <v>402</v>
      </c>
      <c r="S47" t="s">
        <v>388</v>
      </c>
    </row>
    <row r="48" spans="1:23" x14ac:dyDescent="0.4">
      <c r="A48" s="240"/>
      <c r="B48" s="98"/>
      <c r="C48" s="113" t="s">
        <v>403</v>
      </c>
      <c r="D48" s="26"/>
      <c r="E48" s="42"/>
      <c r="F48" s="47"/>
      <c r="G48" s="28"/>
      <c r="H48" s="17"/>
      <c r="I48" s="28"/>
      <c r="J48" s="110"/>
      <c r="R48" s="157"/>
    </row>
    <row r="49" spans="1:21" x14ac:dyDescent="0.4">
      <c r="A49" s="7"/>
      <c r="B49" s="25"/>
      <c r="C49" s="113" t="s">
        <v>403</v>
      </c>
      <c r="D49" s="26"/>
      <c r="E49" s="42"/>
      <c r="F49" s="47"/>
      <c r="G49" s="28"/>
      <c r="H49" s="17"/>
      <c r="I49" s="28"/>
      <c r="J49" s="110"/>
    </row>
    <row r="50" spans="1:21" x14ac:dyDescent="0.4">
      <c r="A50" s="240"/>
      <c r="B50" s="25"/>
      <c r="C50" s="113" t="s">
        <v>404</v>
      </c>
      <c r="D50" s="26"/>
      <c r="E50" s="42"/>
      <c r="F50" s="47"/>
      <c r="G50" s="28"/>
      <c r="H50" s="17"/>
      <c r="I50" s="28"/>
      <c r="J50" s="110"/>
    </row>
    <row r="51" spans="1:21" x14ac:dyDescent="0.4">
      <c r="A51" s="7"/>
      <c r="B51" s="98"/>
      <c r="C51" s="113"/>
      <c r="D51" s="26"/>
      <c r="E51" s="42"/>
      <c r="F51" s="47"/>
      <c r="G51" s="28"/>
      <c r="H51" s="17"/>
      <c r="I51" s="28"/>
      <c r="J51" s="110"/>
    </row>
    <row r="52" spans="1:21" x14ac:dyDescent="0.4">
      <c r="A52" s="7"/>
      <c r="B52" s="25"/>
      <c r="C52" s="113"/>
      <c r="D52" s="26"/>
      <c r="E52" s="42"/>
      <c r="F52" s="47"/>
      <c r="G52" s="28"/>
      <c r="H52" s="17"/>
      <c r="I52" s="28"/>
      <c r="J52" s="110"/>
    </row>
    <row r="53" spans="1:21" x14ac:dyDescent="0.4">
      <c r="B53" s="25"/>
      <c r="C53" s="113"/>
      <c r="D53" s="26"/>
      <c r="E53" s="42"/>
      <c r="F53" s="47"/>
      <c r="G53" s="28"/>
      <c r="H53" s="17"/>
      <c r="I53" s="28"/>
      <c r="J53" s="110"/>
    </row>
    <row r="54" spans="1:21" x14ac:dyDescent="0.4">
      <c r="B54" s="25"/>
      <c r="C54" s="113"/>
      <c r="D54" s="26"/>
      <c r="E54" s="42"/>
      <c r="F54" s="47"/>
      <c r="G54" s="28"/>
      <c r="H54" s="17"/>
      <c r="I54" s="28"/>
      <c r="J54" s="110"/>
    </row>
    <row r="55" spans="1:21" x14ac:dyDescent="0.4">
      <c r="B55" s="25"/>
      <c r="C55" s="113"/>
      <c r="D55" s="26"/>
      <c r="E55" s="42"/>
      <c r="F55" s="47"/>
      <c r="G55" s="28"/>
      <c r="H55" s="17"/>
      <c r="I55" s="28"/>
      <c r="J55" s="110"/>
    </row>
    <row r="56" spans="1:21" x14ac:dyDescent="0.4">
      <c r="B56" s="25"/>
      <c r="C56" s="113"/>
      <c r="D56" s="56"/>
      <c r="E56" s="96"/>
      <c r="F56" s="47"/>
      <c r="G56" s="28"/>
      <c r="H56" s="17"/>
      <c r="I56" s="28"/>
      <c r="J56" s="110"/>
      <c r="Q56" t="s">
        <v>55</v>
      </c>
    </row>
    <row r="57" spans="1:21" x14ac:dyDescent="0.4">
      <c r="A57" s="8" t="s">
        <v>11</v>
      </c>
      <c r="B57" s="25"/>
      <c r="C57" s="114"/>
      <c r="D57" s="26"/>
      <c r="E57" s="127"/>
      <c r="F57" s="47"/>
      <c r="G57" s="28"/>
      <c r="H57" s="19"/>
      <c r="I57" s="28"/>
      <c r="J57" s="142"/>
      <c r="Q57" t="s">
        <v>44</v>
      </c>
      <c r="S57" s="141"/>
    </row>
    <row r="58" spans="1:21" x14ac:dyDescent="0.4">
      <c r="B58" s="25"/>
      <c r="C58" s="114" t="s">
        <v>403</v>
      </c>
      <c r="D58" s="25"/>
      <c r="E58" s="233"/>
      <c r="F58" s="48"/>
      <c r="G58" s="25"/>
      <c r="H58" s="17"/>
      <c r="I58" s="28"/>
      <c r="J58" s="274"/>
      <c r="K58" t="s">
        <v>60</v>
      </c>
      <c r="Q58" t="s">
        <v>48</v>
      </c>
      <c r="S58" s="141"/>
    </row>
    <row r="59" spans="1:21" ht="19.5" thickBot="1" x14ac:dyDescent="0.45">
      <c r="A59" s="69" t="s">
        <v>12</v>
      </c>
      <c r="B59" s="70"/>
      <c r="C59" s="111" t="s">
        <v>404</v>
      </c>
      <c r="D59" s="70"/>
      <c r="E59" s="73"/>
      <c r="F59" s="74"/>
      <c r="G59" s="70"/>
      <c r="H59" s="72"/>
      <c r="I59" s="70"/>
      <c r="J59" s="111"/>
      <c r="K59" t="s">
        <v>61</v>
      </c>
    </row>
    <row r="60" spans="1:21" ht="19.5" thickTop="1" x14ac:dyDescent="0.4">
      <c r="A60" s="239" t="s">
        <v>361</v>
      </c>
      <c r="B60" s="100" t="s">
        <v>361</v>
      </c>
      <c r="C60" s="121"/>
      <c r="D60" s="26"/>
      <c r="E60" s="41"/>
      <c r="F60" s="48"/>
      <c r="G60" s="26"/>
      <c r="H60" s="17"/>
      <c r="I60" s="26"/>
      <c r="J60" s="121"/>
      <c r="K60" t="s">
        <v>372</v>
      </c>
      <c r="L60" s="157" t="s">
        <v>82</v>
      </c>
      <c r="M60" t="s">
        <v>368</v>
      </c>
    </row>
    <row r="61" spans="1:21" x14ac:dyDescent="0.4">
      <c r="A61" s="10" t="s">
        <v>360</v>
      </c>
      <c r="B61" s="26" t="s">
        <v>620</v>
      </c>
      <c r="C61" s="121"/>
      <c r="D61" s="29"/>
      <c r="E61" s="41"/>
      <c r="F61" s="48"/>
      <c r="G61" s="29"/>
      <c r="H61" s="38"/>
      <c r="I61" s="100"/>
      <c r="J61" s="122"/>
      <c r="M61" t="s">
        <v>399</v>
      </c>
    </row>
    <row r="62" spans="1:21" x14ac:dyDescent="0.4">
      <c r="A62" s="8"/>
      <c r="B62" s="26"/>
      <c r="C62" s="121" t="s">
        <v>621</v>
      </c>
      <c r="D62" s="25"/>
      <c r="E62" s="41"/>
      <c r="F62" s="48" t="s">
        <v>358</v>
      </c>
      <c r="G62" s="25"/>
      <c r="H62" s="35"/>
      <c r="I62" s="28"/>
      <c r="J62" s="123"/>
    </row>
    <row r="63" spans="1:21" x14ac:dyDescent="0.4">
      <c r="A63" s="8"/>
      <c r="B63" s="26"/>
      <c r="C63" s="121" t="s">
        <v>622</v>
      </c>
      <c r="D63" s="25"/>
      <c r="E63" s="41"/>
      <c r="F63" s="48"/>
      <c r="G63" s="25"/>
      <c r="H63" s="35"/>
      <c r="I63" s="28"/>
      <c r="J63" s="123"/>
      <c r="O63" s="157" t="s">
        <v>366</v>
      </c>
    </row>
    <row r="64" spans="1:21" x14ac:dyDescent="0.4">
      <c r="A64" s="7"/>
      <c r="B64" s="26"/>
      <c r="C64" s="121"/>
      <c r="D64" s="28"/>
      <c r="E64" s="41"/>
      <c r="F64" s="48"/>
      <c r="G64" s="28"/>
      <c r="H64" s="36"/>
      <c r="I64" s="28"/>
      <c r="J64" s="237"/>
      <c r="L64" s="157" t="s">
        <v>366</v>
      </c>
      <c r="M64" t="s">
        <v>400</v>
      </c>
      <c r="O64" t="s">
        <v>409</v>
      </c>
      <c r="U64" t="s">
        <v>401</v>
      </c>
    </row>
    <row r="65" spans="1:19" x14ac:dyDescent="0.4">
      <c r="A65" s="7"/>
      <c r="B65" s="100" t="s">
        <v>370</v>
      </c>
      <c r="C65" s="121"/>
      <c r="D65" s="28"/>
      <c r="E65" s="41"/>
      <c r="F65" s="48"/>
      <c r="G65" s="28"/>
      <c r="H65" s="36"/>
      <c r="I65" s="28"/>
      <c r="J65" s="237"/>
      <c r="Q65" t="s">
        <v>414</v>
      </c>
      <c r="S65" t="s">
        <v>358</v>
      </c>
    </row>
    <row r="66" spans="1:19" x14ac:dyDescent="0.4">
      <c r="A66" s="7"/>
      <c r="B66" s="26" t="s">
        <v>408</v>
      </c>
      <c r="C66" s="121"/>
      <c r="D66" s="28"/>
      <c r="E66" s="41"/>
      <c r="F66" s="48"/>
      <c r="G66" s="28"/>
      <c r="H66" s="36"/>
      <c r="I66" s="28"/>
      <c r="J66" s="237"/>
    </row>
    <row r="67" spans="1:19" x14ac:dyDescent="0.4">
      <c r="A67" s="240" t="s">
        <v>362</v>
      </c>
      <c r="B67" s="26"/>
      <c r="C67" s="121" t="s">
        <v>415</v>
      </c>
      <c r="D67" s="28"/>
      <c r="E67" s="41"/>
      <c r="F67" s="48" t="s">
        <v>358</v>
      </c>
      <c r="G67" s="28"/>
      <c r="H67" s="36"/>
      <c r="I67" s="28"/>
      <c r="J67" s="237"/>
      <c r="L67" t="s">
        <v>371</v>
      </c>
    </row>
    <row r="68" spans="1:19" ht="19.5" thickBot="1" x14ac:dyDescent="0.45">
      <c r="A68" s="69"/>
      <c r="B68" s="70"/>
      <c r="C68" s="125" t="s">
        <v>416</v>
      </c>
      <c r="D68" s="70"/>
      <c r="E68" s="71"/>
      <c r="F68" s="53"/>
      <c r="G68" s="70"/>
      <c r="H68" s="76"/>
      <c r="I68" s="70"/>
      <c r="J68" s="124"/>
    </row>
    <row r="69" spans="1:19" ht="19.5" thickTop="1" x14ac:dyDescent="0.4">
      <c r="A69" s="10" t="s">
        <v>600</v>
      </c>
      <c r="B69" s="129" t="s">
        <v>618</v>
      </c>
      <c r="C69" s="108"/>
      <c r="D69" s="29"/>
      <c r="E69" s="75"/>
      <c r="F69" s="46"/>
      <c r="G69" s="128"/>
      <c r="H69" s="107"/>
      <c r="I69" s="29"/>
      <c r="J69" s="38"/>
      <c r="K69" t="s">
        <v>64</v>
      </c>
    </row>
    <row r="70" spans="1:19" x14ac:dyDescent="0.4">
      <c r="A70" s="13" t="s">
        <v>25</v>
      </c>
      <c r="B70" s="116" t="s">
        <v>67</v>
      </c>
      <c r="C70" s="17"/>
      <c r="D70" s="90" t="s">
        <v>52</v>
      </c>
      <c r="E70" s="86" t="s">
        <v>51</v>
      </c>
      <c r="F70" s="50"/>
      <c r="G70" s="116"/>
      <c r="H70" s="38"/>
      <c r="I70" s="29"/>
      <c r="J70" s="38"/>
      <c r="K70" s="89" t="s">
        <v>59</v>
      </c>
    </row>
    <row r="71" spans="1:19" x14ac:dyDescent="0.4">
      <c r="A71" s="284" t="s">
        <v>70</v>
      </c>
      <c r="B71" s="117"/>
      <c r="C71" s="18"/>
      <c r="D71" s="56"/>
      <c r="E71" s="41"/>
      <c r="F71" s="48"/>
      <c r="G71" s="115"/>
      <c r="H71" s="17"/>
      <c r="I71" s="26"/>
      <c r="J71" s="17"/>
      <c r="K71" s="89" t="s">
        <v>49</v>
      </c>
    </row>
    <row r="72" spans="1:19" x14ac:dyDescent="0.4">
      <c r="A72" s="12" t="s">
        <v>27</v>
      </c>
      <c r="C72" s="18"/>
      <c r="D72" s="57"/>
      <c r="E72" s="39"/>
      <c r="F72" s="49"/>
      <c r="G72" s="117"/>
      <c r="H72" s="35"/>
      <c r="I72" s="25"/>
      <c r="J72" s="39"/>
      <c r="K72" s="89" t="s">
        <v>50</v>
      </c>
    </row>
    <row r="73" spans="1:19" x14ac:dyDescent="0.4">
      <c r="A73" s="8" t="s">
        <v>38</v>
      </c>
      <c r="B73" s="117" t="s">
        <v>69</v>
      </c>
      <c r="C73" s="18"/>
      <c r="D73" s="57"/>
      <c r="E73" s="39"/>
      <c r="F73" s="49"/>
      <c r="G73" s="118"/>
      <c r="H73" s="35"/>
      <c r="I73" s="25"/>
      <c r="J73" s="35"/>
    </row>
    <row r="74" spans="1:19" x14ac:dyDescent="0.4">
      <c r="A74" s="8" t="s">
        <v>28</v>
      </c>
      <c r="B74" s="117"/>
      <c r="C74" s="18"/>
      <c r="D74" s="56"/>
      <c r="E74" s="39"/>
      <c r="F74" s="49"/>
      <c r="G74" s="117"/>
      <c r="H74" s="35"/>
      <c r="I74" s="25"/>
      <c r="J74" s="35"/>
    </row>
    <row r="75" spans="1:19" x14ac:dyDescent="0.4">
      <c r="A75" s="2" t="s">
        <v>39</v>
      </c>
      <c r="B75" s="117"/>
      <c r="C75" s="18"/>
      <c r="D75" s="56"/>
      <c r="E75" s="39"/>
      <c r="F75" s="49"/>
      <c r="G75" s="117"/>
      <c r="H75" s="35"/>
      <c r="I75" s="25"/>
      <c r="J75" s="35"/>
    </row>
    <row r="76" spans="1:19" x14ac:dyDescent="0.4">
      <c r="A76" s="2"/>
      <c r="B76" s="117"/>
      <c r="C76" s="18"/>
      <c r="D76" s="56"/>
      <c r="E76" s="39"/>
      <c r="F76" s="49"/>
      <c r="G76" s="117"/>
      <c r="H76" s="35"/>
      <c r="I76" s="25"/>
      <c r="J76" s="35"/>
    </row>
    <row r="77" spans="1:19" x14ac:dyDescent="0.4">
      <c r="A77" s="2"/>
      <c r="B77" s="117"/>
      <c r="C77" s="18"/>
      <c r="D77" s="56"/>
      <c r="E77" s="39"/>
      <c r="F77" s="49"/>
      <c r="G77" s="117"/>
      <c r="H77" s="35"/>
      <c r="I77" s="25"/>
      <c r="J77" s="35"/>
    </row>
    <row r="78" spans="1:19" x14ac:dyDescent="0.4">
      <c r="A78" s="2"/>
      <c r="C78" s="18"/>
      <c r="D78" s="56"/>
      <c r="E78" s="39"/>
      <c r="F78" s="49"/>
      <c r="G78" s="117"/>
      <c r="H78" s="35"/>
      <c r="I78" s="25"/>
      <c r="J78" s="35"/>
    </row>
    <row r="79" spans="1:19" x14ac:dyDescent="0.4">
      <c r="A79" s="2"/>
      <c r="B79" s="118" t="s">
        <v>70</v>
      </c>
      <c r="C79" s="18"/>
      <c r="D79" s="56"/>
      <c r="E79" s="39"/>
      <c r="F79" s="49"/>
      <c r="G79" s="117"/>
      <c r="H79" s="35"/>
      <c r="I79" s="25"/>
      <c r="J79" s="35"/>
    </row>
    <row r="80" spans="1:19" x14ac:dyDescent="0.4">
      <c r="A80" s="2"/>
      <c r="B80" s="283" t="s">
        <v>590</v>
      </c>
      <c r="C80" s="18"/>
      <c r="D80" s="56"/>
      <c r="E80" s="39"/>
      <c r="F80" s="49"/>
      <c r="G80" s="117"/>
      <c r="H80" s="35"/>
      <c r="I80" s="25"/>
      <c r="J80" s="35"/>
    </row>
    <row r="81" spans="1:13" x14ac:dyDescent="0.4">
      <c r="A81" s="2"/>
      <c r="B81" s="117" t="s">
        <v>597</v>
      </c>
      <c r="C81" s="18"/>
      <c r="D81" s="56"/>
      <c r="E81" s="39"/>
      <c r="F81" s="49" t="s">
        <v>359</v>
      </c>
      <c r="G81" s="117"/>
      <c r="H81" s="35"/>
      <c r="I81" s="25"/>
      <c r="J81" s="35"/>
    </row>
    <row r="82" spans="1:13" x14ac:dyDescent="0.4">
      <c r="A82" s="2"/>
      <c r="B82" s="117" t="s">
        <v>591</v>
      </c>
      <c r="C82" s="18"/>
      <c r="D82" s="56"/>
      <c r="E82" s="39"/>
      <c r="F82" s="49"/>
      <c r="G82" s="117"/>
      <c r="H82" s="35"/>
      <c r="I82" s="25"/>
      <c r="J82" s="35"/>
    </row>
    <row r="83" spans="1:13" x14ac:dyDescent="0.4">
      <c r="A83" s="2"/>
      <c r="B83" s="117" t="s">
        <v>592</v>
      </c>
      <c r="C83" s="18"/>
      <c r="D83" s="57"/>
      <c r="E83" s="39"/>
      <c r="F83" s="49"/>
      <c r="G83" s="117"/>
      <c r="H83" s="35"/>
      <c r="I83" s="25"/>
      <c r="J83" s="35"/>
    </row>
    <row r="84" spans="1:13" x14ac:dyDescent="0.4">
      <c r="A84" s="2"/>
      <c r="B84" s="117" t="s">
        <v>593</v>
      </c>
      <c r="C84" s="18"/>
      <c r="D84" s="57"/>
      <c r="E84" s="39"/>
      <c r="F84" s="49"/>
      <c r="G84" s="117"/>
      <c r="H84" s="35"/>
      <c r="I84" s="25"/>
      <c r="J84" s="35"/>
    </row>
    <row r="85" spans="1:13" x14ac:dyDescent="0.4">
      <c r="A85" s="2"/>
      <c r="B85" s="117" t="s">
        <v>594</v>
      </c>
      <c r="C85" s="18"/>
      <c r="D85" s="57"/>
      <c r="E85" s="39"/>
      <c r="F85" s="49"/>
      <c r="G85" s="117"/>
      <c r="H85" s="35"/>
      <c r="I85" s="25"/>
      <c r="J85" s="35"/>
    </row>
    <row r="86" spans="1:13" x14ac:dyDescent="0.4">
      <c r="A86" s="2" t="s">
        <v>53</v>
      </c>
      <c r="B86" s="117" t="s">
        <v>595</v>
      </c>
      <c r="C86" s="18"/>
      <c r="D86" s="93" t="s">
        <v>56</v>
      </c>
      <c r="E86" s="39"/>
      <c r="F86" s="49"/>
      <c r="G86" s="143"/>
      <c r="H86" s="35"/>
      <c r="I86" s="25"/>
      <c r="J86" s="35"/>
      <c r="K86" t="s">
        <v>58</v>
      </c>
      <c r="M86" s="141"/>
    </row>
    <row r="87" spans="1:13" x14ac:dyDescent="0.4">
      <c r="A87" s="8" t="s">
        <v>41</v>
      </c>
      <c r="B87" s="117" t="s">
        <v>596</v>
      </c>
      <c r="C87" s="18"/>
      <c r="D87" s="68"/>
      <c r="E87" s="64"/>
      <c r="F87" s="49"/>
      <c r="G87" s="143"/>
      <c r="H87" s="35"/>
      <c r="I87" s="25"/>
      <c r="J87" s="35"/>
      <c r="K87" t="s">
        <v>45</v>
      </c>
      <c r="M87" s="141"/>
    </row>
    <row r="88" spans="1:13" x14ac:dyDescent="0.4">
      <c r="A88" s="8" t="s">
        <v>23</v>
      </c>
      <c r="B88" s="117" t="s">
        <v>598</v>
      </c>
      <c r="C88" s="19"/>
      <c r="D88" s="26"/>
      <c r="E88" s="66"/>
      <c r="F88" s="51"/>
      <c r="G88" s="144"/>
      <c r="H88" s="38"/>
      <c r="I88" s="29"/>
      <c r="J88" s="38"/>
      <c r="K88" t="s">
        <v>46</v>
      </c>
      <c r="M88" s="141"/>
    </row>
    <row r="89" spans="1:13" x14ac:dyDescent="0.4">
      <c r="A89" s="10" t="s">
        <v>13</v>
      </c>
      <c r="B89" s="117" t="s">
        <v>599</v>
      </c>
      <c r="C89" s="17"/>
      <c r="D89" s="25"/>
      <c r="E89" s="59"/>
      <c r="F89" s="52"/>
      <c r="G89" s="143"/>
      <c r="H89" s="35"/>
      <c r="I89" s="25"/>
      <c r="J89" s="35"/>
      <c r="K89" t="s">
        <v>47</v>
      </c>
      <c r="M89" s="141"/>
    </row>
    <row r="90" spans="1:13" x14ac:dyDescent="0.4">
      <c r="A90" s="10" t="s">
        <v>14</v>
      </c>
      <c r="B90" s="119" t="s">
        <v>404</v>
      </c>
      <c r="C90" s="21"/>
      <c r="D90" s="29"/>
      <c r="E90" s="145"/>
      <c r="F90" s="50"/>
      <c r="G90" s="128"/>
      <c r="H90" s="38"/>
      <c r="I90" s="29"/>
      <c r="J90" s="38"/>
      <c r="K90" t="s">
        <v>89</v>
      </c>
    </row>
    <row r="91" spans="1:13" ht="19.5" thickBot="1" x14ac:dyDescent="0.45">
      <c r="A91" s="77"/>
      <c r="B91" s="27">
        <f>SUM(B5:B90)</f>
        <v>0</v>
      </c>
      <c r="C91" s="22">
        <f>SUM(C38:C90)</f>
        <v>0</v>
      </c>
      <c r="D91" s="70"/>
      <c r="E91" s="73"/>
      <c r="F91" s="74"/>
      <c r="G91" s="120"/>
      <c r="H91" s="72"/>
      <c r="I91" s="70"/>
      <c r="J91" s="72"/>
    </row>
    <row r="92" spans="1:13" ht="19.5" thickTop="1" x14ac:dyDescent="0.4">
      <c r="A92" s="3"/>
      <c r="B92" s="26"/>
      <c r="C92" s="23"/>
      <c r="D92" s="29"/>
      <c r="E92" s="75"/>
      <c r="F92" s="46"/>
      <c r="G92" s="29"/>
      <c r="H92" s="38"/>
      <c r="I92" s="29"/>
      <c r="J92" s="38"/>
    </row>
    <row r="93" spans="1:13" x14ac:dyDescent="0.4">
      <c r="A93" s="8"/>
      <c r="B93" s="28"/>
      <c r="C93" s="19"/>
      <c r="D93" s="26"/>
      <c r="E93" s="41"/>
      <c r="F93" s="48"/>
      <c r="G93" s="26"/>
      <c r="H93" s="17"/>
      <c r="I93" s="26"/>
      <c r="J93" s="17"/>
    </row>
    <row r="94" spans="1:13" x14ac:dyDescent="0.4">
      <c r="A94" s="8" t="s">
        <v>15</v>
      </c>
      <c r="B94" s="28"/>
      <c r="C94" s="19"/>
      <c r="D94" s="58"/>
      <c r="E94" s="39"/>
      <c r="F94" s="49"/>
      <c r="G94" s="25"/>
      <c r="H94" s="35"/>
      <c r="I94" s="58"/>
      <c r="J94" s="39"/>
      <c r="K94" s="2"/>
    </row>
    <row r="95" spans="1:13" x14ac:dyDescent="0.4">
      <c r="A95" s="3" t="s">
        <v>16</v>
      </c>
      <c r="B95" s="25"/>
      <c r="C95" s="17"/>
      <c r="D95" s="65"/>
      <c r="E95" s="39"/>
      <c r="F95" s="49"/>
      <c r="G95" s="25"/>
      <c r="H95" s="35"/>
      <c r="I95" s="57"/>
      <c r="J95" s="35"/>
    </row>
    <row r="96" spans="1:13" x14ac:dyDescent="0.4">
      <c r="A96" s="7" t="s">
        <v>17</v>
      </c>
      <c r="B96" s="25"/>
      <c r="C96" s="18"/>
      <c r="D96" s="29"/>
      <c r="E96" s="67"/>
      <c r="F96" s="52"/>
      <c r="G96" s="25"/>
      <c r="H96" s="35"/>
      <c r="I96" s="25"/>
      <c r="J96" s="140"/>
    </row>
    <row r="97" spans="1:11" x14ac:dyDescent="0.4">
      <c r="A97" s="7" t="s">
        <v>18</v>
      </c>
      <c r="B97" s="29"/>
      <c r="C97" s="18"/>
      <c r="D97" s="25"/>
      <c r="E97" s="64"/>
      <c r="F97" s="52"/>
      <c r="G97" s="25"/>
      <c r="H97" s="35"/>
      <c r="I97" s="25"/>
      <c r="J97" s="55"/>
    </row>
    <row r="98" spans="1:11" x14ac:dyDescent="0.4">
      <c r="A98" s="7" t="s">
        <v>22</v>
      </c>
      <c r="B98" s="29"/>
      <c r="C98" s="18"/>
      <c r="D98" s="62"/>
      <c r="E98" s="39"/>
      <c r="F98" s="49"/>
      <c r="G98" s="62"/>
      <c r="H98" s="35"/>
      <c r="I98" s="25"/>
      <c r="J98" s="35"/>
    </row>
    <row r="99" spans="1:11" x14ac:dyDescent="0.4">
      <c r="A99" s="7" t="s">
        <v>40</v>
      </c>
      <c r="B99" s="29"/>
      <c r="C99" s="19"/>
      <c r="D99" s="126"/>
      <c r="E99" s="39"/>
      <c r="F99" s="49"/>
      <c r="G99" s="126"/>
      <c r="H99" s="35"/>
      <c r="I99" s="25"/>
      <c r="J99" s="35"/>
    </row>
    <row r="100" spans="1:11" x14ac:dyDescent="0.4">
      <c r="A100" s="7" t="s">
        <v>42</v>
      </c>
      <c r="B100" s="29"/>
      <c r="C100" s="17"/>
      <c r="D100" s="57"/>
      <c r="E100" s="92"/>
      <c r="F100" s="49"/>
      <c r="G100" s="57"/>
      <c r="H100" s="35"/>
      <c r="I100" s="25"/>
      <c r="J100" s="94"/>
    </row>
    <row r="101" spans="1:11" x14ac:dyDescent="0.4">
      <c r="A101" s="7" t="s">
        <v>43</v>
      </c>
      <c r="B101" s="29"/>
      <c r="C101" s="17"/>
      <c r="D101" s="57"/>
      <c r="E101" s="45"/>
      <c r="F101" s="49"/>
      <c r="G101" s="57"/>
      <c r="H101" s="35"/>
      <c r="I101" s="25"/>
      <c r="J101" s="83"/>
      <c r="K101" t="s">
        <v>54</v>
      </c>
    </row>
    <row r="102" spans="1:11" x14ac:dyDescent="0.4">
      <c r="A102" s="7" t="s">
        <v>19</v>
      </c>
      <c r="B102" s="29"/>
      <c r="C102" s="17"/>
      <c r="D102" s="63"/>
      <c r="E102" s="39"/>
      <c r="F102" s="49"/>
      <c r="G102" s="63"/>
      <c r="H102" s="35"/>
      <c r="I102" s="25"/>
      <c r="J102" s="35"/>
    </row>
    <row r="103" spans="1:11" x14ac:dyDescent="0.4">
      <c r="A103" s="7" t="s">
        <v>20</v>
      </c>
      <c r="B103" s="26"/>
      <c r="C103" s="18"/>
      <c r="D103" s="57"/>
      <c r="E103" s="39"/>
      <c r="F103" s="49"/>
      <c r="G103" s="57"/>
      <c r="H103" s="35"/>
      <c r="I103" s="25"/>
      <c r="J103" s="35"/>
    </row>
    <row r="104" spans="1:11" ht="19.5" thickBot="1" x14ac:dyDescent="0.45">
      <c r="A104" s="77" t="s">
        <v>21</v>
      </c>
      <c r="B104" s="70"/>
      <c r="C104" s="79"/>
      <c r="D104" s="27"/>
      <c r="E104" s="71"/>
      <c r="F104" s="53"/>
      <c r="G104" s="81"/>
      <c r="H104" s="78"/>
      <c r="I104" s="27"/>
      <c r="J104" s="82"/>
    </row>
    <row r="105" spans="1:11" ht="20.25" thickTop="1" thickBot="1" x14ac:dyDescent="0.45">
      <c r="A105" s="4"/>
      <c r="B105" s="30"/>
      <c r="C105" s="24"/>
      <c r="D105" s="30"/>
      <c r="E105" s="40"/>
      <c r="F105" s="53"/>
      <c r="G105" s="54">
        <f>SUM(G69:G104)</f>
        <v>0</v>
      </c>
      <c r="H105" s="80">
        <f>SUM(H69:H104)</f>
        <v>0</v>
      </c>
      <c r="I105" s="30">
        <f>SUM(I5:I104)</f>
        <v>0</v>
      </c>
      <c r="J105" s="24">
        <f>SUM(J5:J104)</f>
        <v>0</v>
      </c>
    </row>
    <row r="107" spans="1:11" x14ac:dyDescent="0.4">
      <c r="E107" t="s">
        <v>63</v>
      </c>
      <c r="F107" t="s">
        <v>62</v>
      </c>
      <c r="G107" s="84">
        <f>(H105-G105)</f>
        <v>0</v>
      </c>
    </row>
    <row r="108" spans="1:11" x14ac:dyDescent="0.4">
      <c r="B108" t="s">
        <v>72</v>
      </c>
    </row>
    <row r="109" spans="1:11" x14ac:dyDescent="0.4">
      <c r="B109" t="s">
        <v>71</v>
      </c>
      <c r="F109" t="s">
        <v>76</v>
      </c>
    </row>
    <row r="110" spans="1:11" x14ac:dyDescent="0.4">
      <c r="B110" t="s">
        <v>77</v>
      </c>
    </row>
    <row r="111" spans="1:11" x14ac:dyDescent="0.4">
      <c r="B111" t="s">
        <v>73</v>
      </c>
    </row>
    <row r="112" spans="1:11" x14ac:dyDescent="0.4">
      <c r="B112" t="s">
        <v>74</v>
      </c>
    </row>
    <row r="113" spans="2:3" x14ac:dyDescent="0.4">
      <c r="B113" t="s">
        <v>75</v>
      </c>
    </row>
    <row r="114" spans="2:3" x14ac:dyDescent="0.4">
      <c r="B114" t="s">
        <v>79</v>
      </c>
    </row>
    <row r="115" spans="2:3" x14ac:dyDescent="0.4">
      <c r="B115" t="s">
        <v>81</v>
      </c>
    </row>
    <row r="116" spans="2:3" x14ac:dyDescent="0.4">
      <c r="C116" t="s">
        <v>108</v>
      </c>
    </row>
    <row r="117" spans="2:3" x14ac:dyDescent="0.4">
      <c r="B117" t="s">
        <v>80</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sheetPr codeName="Sheet4"/>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2" max="12" width="4.875" customWidth="1"/>
    <col min="13" max="13" width="16.625" customWidth="1"/>
    <col min="14" max="14" width="15.625" customWidth="1"/>
    <col min="15" max="15" width="15.125" customWidth="1"/>
    <col min="16" max="16" width="17.25" customWidth="1"/>
  </cols>
  <sheetData>
    <row r="2" spans="1:16" x14ac:dyDescent="0.4">
      <c r="C2" s="268" t="s">
        <v>503</v>
      </c>
      <c r="J2" s="268" t="s">
        <v>503</v>
      </c>
      <c r="N2" s="268" t="s">
        <v>503</v>
      </c>
    </row>
    <row r="3" spans="1:16" x14ac:dyDescent="0.4">
      <c r="A3" t="s">
        <v>249</v>
      </c>
      <c r="C3" t="s">
        <v>307</v>
      </c>
      <c r="F3" t="s">
        <v>6</v>
      </c>
      <c r="I3" t="s">
        <v>307</v>
      </c>
      <c r="N3" t="s">
        <v>310</v>
      </c>
    </row>
    <row r="4" spans="1:16" x14ac:dyDescent="0.4">
      <c r="A4" s="147" t="s">
        <v>248</v>
      </c>
      <c r="B4" s="147" t="s">
        <v>0</v>
      </c>
      <c r="C4" s="146" t="s">
        <v>914</v>
      </c>
      <c r="D4" s="146" t="s">
        <v>364</v>
      </c>
      <c r="F4" s="214" t="s">
        <v>254</v>
      </c>
      <c r="G4" s="215"/>
      <c r="H4" s="215" t="s">
        <v>255</v>
      </c>
      <c r="I4" s="164"/>
      <c r="J4" s="147"/>
      <c r="K4" s="147"/>
      <c r="N4" s="214" t="s">
        <v>308</v>
      </c>
      <c r="O4" s="215" t="s">
        <v>100</v>
      </c>
      <c r="P4" s="215" t="s">
        <v>244</v>
      </c>
    </row>
    <row r="5" spans="1:16" x14ac:dyDescent="0.4">
      <c r="A5" s="147"/>
      <c r="B5" s="147"/>
      <c r="C5" s="212"/>
      <c r="D5" s="212"/>
      <c r="F5" s="219" t="s">
        <v>318</v>
      </c>
      <c r="G5" s="216" t="s">
        <v>260</v>
      </c>
      <c r="H5" s="227" t="str">
        <f>IFERROR(VLOOKUP(F5,$I$5:$K$28,3,FALSE),"0")</f>
        <v>0</v>
      </c>
      <c r="I5" s="164"/>
      <c r="J5" s="212"/>
      <c r="K5" s="212"/>
      <c r="N5" s="221" t="s">
        <v>564</v>
      </c>
      <c r="O5" s="217" t="str">
        <f>IFERROR(VLOOKUP(N5,$A$5:$C$17,3,FALSE),"")</f>
        <v/>
      </c>
      <c r="P5" s="217" t="str">
        <f>IFERROR(VLOOKUP(N5,$A$18:$D$29,3,FALSE),"")</f>
        <v/>
      </c>
    </row>
    <row r="6" spans="1:16" x14ac:dyDescent="0.4">
      <c r="A6" s="147"/>
      <c r="B6" s="147"/>
      <c r="C6" s="212"/>
      <c r="D6" s="212"/>
      <c r="F6" s="214"/>
      <c r="G6" s="216"/>
      <c r="H6" s="227" t="str">
        <f>IFERROR(VLOOKUP(F6,$I$5:$J$28,2,FALSE),"")</f>
        <v/>
      </c>
      <c r="I6" s="164"/>
      <c r="J6" s="212"/>
      <c r="K6" s="212"/>
      <c r="N6" s="221" t="s">
        <v>565</v>
      </c>
      <c r="O6" s="217" t="str">
        <f t="shared" ref="O6:O16" si="0">IFERROR(VLOOKUP(N6,$A$5:$C$17,3,FALSE),"")</f>
        <v/>
      </c>
      <c r="P6" s="217" t="str">
        <f t="shared" ref="P6:P16" si="1">IFERROR(VLOOKUP(N6,$A$18:$D$29,3,FALSE),"")</f>
        <v/>
      </c>
    </row>
    <row r="7" spans="1:16" x14ac:dyDescent="0.4">
      <c r="A7" s="147"/>
      <c r="B7" s="147"/>
      <c r="C7" s="212"/>
      <c r="D7" s="212"/>
      <c r="F7" s="214" t="s">
        <v>256</v>
      </c>
      <c r="G7" s="216"/>
      <c r="H7" s="227" t="str">
        <f>IFERROR(VLOOKUP(F7,$I$5:$J$28,2,FALSE),"")</f>
        <v/>
      </c>
      <c r="I7" s="164"/>
      <c r="J7" s="212"/>
      <c r="K7" s="212"/>
      <c r="N7" s="221" t="s">
        <v>566</v>
      </c>
      <c r="O7" s="217" t="str">
        <f t="shared" si="0"/>
        <v/>
      </c>
      <c r="P7" s="217" t="str">
        <f t="shared" si="1"/>
        <v/>
      </c>
    </row>
    <row r="8" spans="1:16" x14ac:dyDescent="0.35">
      <c r="A8" s="147"/>
      <c r="B8" s="147"/>
      <c r="C8" s="212"/>
      <c r="D8" s="212"/>
      <c r="F8" s="218" t="s">
        <v>563</v>
      </c>
      <c r="G8" s="216" t="s">
        <v>261</v>
      </c>
      <c r="H8" s="227" t="str">
        <f>IFERROR(VLOOKUP(F8,$I$5:$J$28,2,FALSE),"0")</f>
        <v>0</v>
      </c>
      <c r="I8" s="164"/>
      <c r="J8" s="212"/>
      <c r="K8" s="212"/>
      <c r="N8" s="221" t="s">
        <v>567</v>
      </c>
      <c r="O8" s="217" t="str">
        <f t="shared" si="0"/>
        <v/>
      </c>
      <c r="P8" s="217" t="str">
        <f t="shared" si="1"/>
        <v/>
      </c>
    </row>
    <row r="9" spans="1:16" x14ac:dyDescent="0.35">
      <c r="A9" s="147"/>
      <c r="B9" s="147"/>
      <c r="C9" s="212"/>
      <c r="D9" s="212"/>
      <c r="F9" s="218" t="s">
        <v>617</v>
      </c>
      <c r="G9" s="216" t="s">
        <v>262</v>
      </c>
      <c r="H9" s="227" t="str">
        <f>IFERROR(VLOOKUP(F9,$I$5:$J$28,2,FALSE),"0")</f>
        <v>0</v>
      </c>
      <c r="I9" s="164"/>
      <c r="J9" s="212"/>
      <c r="K9" s="212"/>
      <c r="N9" s="221" t="s">
        <v>568</v>
      </c>
      <c r="O9" s="217" t="str">
        <f t="shared" si="0"/>
        <v/>
      </c>
      <c r="P9" s="217" t="str">
        <f t="shared" si="1"/>
        <v/>
      </c>
    </row>
    <row r="10" spans="1:16" x14ac:dyDescent="0.4">
      <c r="A10" s="147"/>
      <c r="B10" s="147"/>
      <c r="C10" s="212"/>
      <c r="D10" s="212"/>
      <c r="F10" s="219" t="s">
        <v>267</v>
      </c>
      <c r="G10" s="216" t="s">
        <v>264</v>
      </c>
      <c r="H10" s="227">
        <f>IFERROR(H8+H9,0)</f>
        <v>0</v>
      </c>
      <c r="I10" s="164"/>
      <c r="J10" s="212"/>
      <c r="K10" s="212"/>
      <c r="N10" s="221" t="s">
        <v>569</v>
      </c>
      <c r="O10" s="217" t="str">
        <f t="shared" si="0"/>
        <v/>
      </c>
      <c r="P10" s="217" t="str">
        <f t="shared" si="1"/>
        <v/>
      </c>
    </row>
    <row r="11" spans="1:16" x14ac:dyDescent="0.35">
      <c r="A11" s="147"/>
      <c r="B11" s="147"/>
      <c r="C11" s="212"/>
      <c r="D11" s="212"/>
      <c r="F11" s="218" t="s">
        <v>685</v>
      </c>
      <c r="G11" s="216" t="s">
        <v>265</v>
      </c>
      <c r="H11" s="227" t="str">
        <f>IFERROR(VLOOKUP(F11,$I$5:$J$28,2,FALSE),"0")</f>
        <v>0</v>
      </c>
      <c r="I11" s="164"/>
      <c r="J11" s="212"/>
      <c r="K11" s="212"/>
      <c r="N11" s="221" t="s">
        <v>570</v>
      </c>
      <c r="O11" s="217" t="str">
        <f t="shared" si="0"/>
        <v/>
      </c>
      <c r="P11" s="217" t="str">
        <f t="shared" si="1"/>
        <v/>
      </c>
    </row>
    <row r="12" spans="1:16" x14ac:dyDescent="0.4">
      <c r="A12" s="147"/>
      <c r="B12" s="147"/>
      <c r="C12" s="212"/>
      <c r="D12" s="212"/>
      <c r="F12" s="219" t="s">
        <v>268</v>
      </c>
      <c r="G12" s="216" t="s">
        <v>266</v>
      </c>
      <c r="H12" s="227">
        <f>IFERROR(H10-H11,0)</f>
        <v>0</v>
      </c>
      <c r="I12" s="164"/>
      <c r="J12" s="212"/>
      <c r="K12" s="212"/>
      <c r="N12" s="221" t="s">
        <v>571</v>
      </c>
      <c r="O12" s="217" t="str">
        <f t="shared" si="0"/>
        <v/>
      </c>
      <c r="P12" s="217" t="str">
        <f t="shared" si="1"/>
        <v/>
      </c>
    </row>
    <row r="13" spans="1:16" x14ac:dyDescent="0.4">
      <c r="A13" s="147"/>
      <c r="B13" s="147"/>
      <c r="C13" s="212"/>
      <c r="D13" s="212"/>
      <c r="F13" s="219" t="s">
        <v>269</v>
      </c>
      <c r="G13" s="216" t="s">
        <v>263</v>
      </c>
      <c r="H13" s="227">
        <f>IFERROR(H5-H12,0)</f>
        <v>0</v>
      </c>
      <c r="I13" s="164"/>
      <c r="J13" s="212"/>
      <c r="K13" s="212"/>
      <c r="N13" s="221" t="s">
        <v>572</v>
      </c>
      <c r="O13" s="217" t="str">
        <f t="shared" si="0"/>
        <v/>
      </c>
      <c r="P13" s="217" t="str">
        <f t="shared" si="1"/>
        <v/>
      </c>
    </row>
    <row r="14" spans="1:16" x14ac:dyDescent="0.4">
      <c r="A14" s="147"/>
      <c r="B14" s="147"/>
      <c r="C14" s="212"/>
      <c r="D14" s="212"/>
      <c r="F14" s="214" t="s">
        <v>257</v>
      </c>
      <c r="G14" s="216"/>
      <c r="H14" s="227" t="str">
        <f t="shared" ref="H14:H55" si="2">IFERROR(VLOOKUP(F14,$I$5:$J$28,2,FALSE),"")</f>
        <v/>
      </c>
      <c r="I14" s="164"/>
      <c r="J14" s="212"/>
      <c r="K14" s="212"/>
      <c r="N14" s="221" t="s">
        <v>573</v>
      </c>
      <c r="O14" s="217" t="str">
        <f t="shared" si="0"/>
        <v/>
      </c>
      <c r="P14" s="217" t="str">
        <f t="shared" si="1"/>
        <v/>
      </c>
    </row>
    <row r="15" spans="1:16" x14ac:dyDescent="0.4">
      <c r="A15" s="147"/>
      <c r="B15" s="147"/>
      <c r="C15" s="212"/>
      <c r="D15" s="212"/>
      <c r="F15" s="219" t="s">
        <v>326</v>
      </c>
      <c r="G15" s="216" t="s">
        <v>270</v>
      </c>
      <c r="H15" s="227" t="str">
        <f t="shared" ref="H15:H35" si="3">IFERROR(VLOOKUP(F15,$I$5:$J$28,2,FALSE),"0")</f>
        <v>0</v>
      </c>
      <c r="I15" s="164"/>
      <c r="J15" s="212"/>
      <c r="K15" s="212"/>
      <c r="N15" s="221" t="s">
        <v>574</v>
      </c>
      <c r="O15" s="217" t="str">
        <f t="shared" si="0"/>
        <v/>
      </c>
      <c r="P15" s="217" t="str">
        <f t="shared" si="1"/>
        <v/>
      </c>
    </row>
    <row r="16" spans="1:16" x14ac:dyDescent="0.4">
      <c r="A16" s="147"/>
      <c r="B16" s="147"/>
      <c r="C16" s="212"/>
      <c r="D16" s="212"/>
      <c r="F16" s="219" t="s">
        <v>327</v>
      </c>
      <c r="G16" s="216" t="s">
        <v>271</v>
      </c>
      <c r="H16" s="227" t="str">
        <f t="shared" si="3"/>
        <v>0</v>
      </c>
      <c r="I16" s="164"/>
      <c r="J16" s="212"/>
      <c r="K16" s="212"/>
      <c r="N16" s="221" t="s">
        <v>575</v>
      </c>
      <c r="O16" s="217" t="str">
        <f t="shared" si="0"/>
        <v/>
      </c>
      <c r="P16" s="217" t="str">
        <f t="shared" si="1"/>
        <v/>
      </c>
    </row>
    <row r="17" spans="1:16" ht="19.5" thickBot="1" x14ac:dyDescent="0.45">
      <c r="A17" s="225"/>
      <c r="B17" s="225"/>
      <c r="C17" s="226"/>
      <c r="D17" s="226"/>
      <c r="F17" s="219" t="s">
        <v>328</v>
      </c>
      <c r="G17" s="216" t="s">
        <v>272</v>
      </c>
      <c r="H17" s="227" t="str">
        <f t="shared" si="3"/>
        <v>0</v>
      </c>
      <c r="I17" s="164"/>
      <c r="J17" s="212"/>
      <c r="K17" s="212"/>
      <c r="N17" s="222"/>
      <c r="O17" s="214"/>
      <c r="P17" s="214"/>
    </row>
    <row r="18" spans="1:16" ht="19.5" thickTop="1" x14ac:dyDescent="0.4">
      <c r="A18" s="223"/>
      <c r="B18" s="223"/>
      <c r="C18" s="224"/>
      <c r="D18" s="224"/>
      <c r="F18" s="219" t="s">
        <v>329</v>
      </c>
      <c r="G18" s="216" t="s">
        <v>273</v>
      </c>
      <c r="H18" s="227" t="str">
        <f t="shared" si="3"/>
        <v>0</v>
      </c>
      <c r="I18" s="164"/>
      <c r="J18" s="212"/>
      <c r="K18" s="212"/>
      <c r="N18" s="221" t="s">
        <v>309</v>
      </c>
      <c r="O18" s="217">
        <f>SUM(O5:O17)</f>
        <v>0</v>
      </c>
      <c r="P18" s="217">
        <f>SUM(P5:P17)</f>
        <v>0</v>
      </c>
    </row>
    <row r="19" spans="1:16" x14ac:dyDescent="0.4">
      <c r="A19" s="147"/>
      <c r="B19" s="147"/>
      <c r="C19" s="212"/>
      <c r="D19" s="212"/>
      <c r="F19" s="219" t="s">
        <v>330</v>
      </c>
      <c r="G19" s="216" t="s">
        <v>274</v>
      </c>
      <c r="H19" s="227" t="str">
        <f t="shared" si="3"/>
        <v>0</v>
      </c>
      <c r="I19" s="164"/>
      <c r="J19" s="212"/>
      <c r="K19" s="212"/>
      <c r="N19" s="220"/>
    </row>
    <row r="20" spans="1:16" x14ac:dyDescent="0.4">
      <c r="A20" s="147"/>
      <c r="B20" s="147"/>
      <c r="C20" s="212"/>
      <c r="D20" s="212"/>
      <c r="F20" s="219" t="s">
        <v>331</v>
      </c>
      <c r="G20" s="216" t="s">
        <v>275</v>
      </c>
      <c r="H20" s="227" t="str">
        <f t="shared" si="3"/>
        <v>0</v>
      </c>
      <c r="I20" s="164"/>
      <c r="J20" s="212"/>
      <c r="K20" s="212"/>
      <c r="N20" s="220"/>
    </row>
    <row r="21" spans="1:16" x14ac:dyDescent="0.4">
      <c r="A21" s="147"/>
      <c r="B21" s="147"/>
      <c r="C21" s="212"/>
      <c r="D21" s="212"/>
      <c r="F21" s="219" t="s">
        <v>332</v>
      </c>
      <c r="G21" s="216" t="s">
        <v>276</v>
      </c>
      <c r="H21" s="227" t="str">
        <f t="shared" si="3"/>
        <v>0</v>
      </c>
      <c r="I21" s="164"/>
      <c r="J21" s="212"/>
      <c r="K21" s="212"/>
    </row>
    <row r="22" spans="1:16" x14ac:dyDescent="0.4">
      <c r="A22" s="147"/>
      <c r="B22" s="147"/>
      <c r="C22" s="212"/>
      <c r="D22" s="212"/>
      <c r="F22" s="219" t="s">
        <v>333</v>
      </c>
      <c r="G22" s="216" t="s">
        <v>277</v>
      </c>
      <c r="H22" s="227" t="str">
        <f t="shared" si="3"/>
        <v>0</v>
      </c>
      <c r="I22" s="164"/>
      <c r="J22" s="212"/>
      <c r="K22" s="212"/>
    </row>
    <row r="23" spans="1:16" x14ac:dyDescent="0.4">
      <c r="A23" s="147"/>
      <c r="B23" s="147"/>
      <c r="C23" s="212"/>
      <c r="D23" s="212"/>
      <c r="F23" s="219" t="s">
        <v>334</v>
      </c>
      <c r="G23" s="216" t="s">
        <v>278</v>
      </c>
      <c r="H23" s="227" t="str">
        <f t="shared" si="3"/>
        <v>0</v>
      </c>
      <c r="I23" s="164"/>
      <c r="J23" s="212"/>
      <c r="K23" s="212"/>
    </row>
    <row r="24" spans="1:16" x14ac:dyDescent="0.4">
      <c r="A24" s="147"/>
      <c r="B24" s="147"/>
      <c r="C24" s="212"/>
      <c r="D24" s="212"/>
      <c r="F24" s="219" t="s">
        <v>13</v>
      </c>
      <c r="G24" s="216" t="s">
        <v>279</v>
      </c>
      <c r="H24" s="227" t="str">
        <f t="shared" si="3"/>
        <v>0</v>
      </c>
      <c r="I24" s="164"/>
      <c r="J24" s="212"/>
      <c r="K24" s="212"/>
    </row>
    <row r="25" spans="1:16" x14ac:dyDescent="0.4">
      <c r="A25" s="147"/>
      <c r="B25" s="147"/>
      <c r="C25" s="212"/>
      <c r="D25" s="212"/>
      <c r="F25" s="219" t="s">
        <v>19</v>
      </c>
      <c r="G25" s="216" t="s">
        <v>280</v>
      </c>
      <c r="H25" s="227" t="str">
        <f t="shared" si="3"/>
        <v>0</v>
      </c>
      <c r="I25" s="164"/>
      <c r="J25" s="212"/>
      <c r="K25" s="212"/>
    </row>
    <row r="26" spans="1:16" x14ac:dyDescent="0.4">
      <c r="A26" s="147"/>
      <c r="B26" s="147"/>
      <c r="C26" s="212"/>
      <c r="D26" s="212"/>
      <c r="F26" s="219" t="s">
        <v>335</v>
      </c>
      <c r="G26" s="216" t="s">
        <v>281</v>
      </c>
      <c r="H26" s="227" t="str">
        <f t="shared" si="3"/>
        <v>0</v>
      </c>
      <c r="I26" s="164"/>
      <c r="J26" s="212"/>
      <c r="K26" s="212"/>
    </row>
    <row r="27" spans="1:16" x14ac:dyDescent="0.4">
      <c r="A27" s="147"/>
      <c r="B27" s="147"/>
      <c r="C27" s="212"/>
      <c r="D27" s="212"/>
      <c r="F27" s="219" t="s">
        <v>41</v>
      </c>
      <c r="G27" s="216" t="s">
        <v>282</v>
      </c>
      <c r="H27" s="227" t="str">
        <f t="shared" si="3"/>
        <v>0</v>
      </c>
      <c r="I27" s="164"/>
      <c r="J27" s="212"/>
      <c r="K27" s="212"/>
    </row>
    <row r="28" spans="1:16" x14ac:dyDescent="0.4">
      <c r="A28" s="147"/>
      <c r="B28" s="147"/>
      <c r="C28" s="212"/>
      <c r="D28" s="212"/>
      <c r="F28" s="219" t="s">
        <v>336</v>
      </c>
      <c r="G28" s="216" t="s">
        <v>283</v>
      </c>
      <c r="H28" s="227" t="str">
        <f t="shared" si="3"/>
        <v>0</v>
      </c>
      <c r="I28" s="164"/>
      <c r="J28" s="212"/>
      <c r="K28" s="212"/>
    </row>
    <row r="29" spans="1:16" x14ac:dyDescent="0.4">
      <c r="A29" s="147"/>
      <c r="B29" s="147"/>
      <c r="C29" s="147"/>
      <c r="D29" s="147"/>
      <c r="F29" s="219" t="s">
        <v>337</v>
      </c>
      <c r="G29" s="216" t="s">
        <v>284</v>
      </c>
      <c r="H29" s="227" t="str">
        <f t="shared" si="3"/>
        <v>0</v>
      </c>
      <c r="I29" s="213" t="s">
        <v>251</v>
      </c>
      <c r="J29" s="212">
        <f>SUM(J5:J28)</f>
        <v>0</v>
      </c>
      <c r="K29" s="212">
        <f>SUM(K5:K28)</f>
        <v>0</v>
      </c>
    </row>
    <row r="30" spans="1:16" x14ac:dyDescent="0.4">
      <c r="A30" s="147"/>
      <c r="B30" s="147"/>
      <c r="C30" s="147"/>
      <c r="D30" s="147"/>
      <c r="F30" s="219" t="s">
        <v>338</v>
      </c>
      <c r="G30" s="216" t="s">
        <v>285</v>
      </c>
      <c r="H30" s="227" t="str">
        <f t="shared" si="3"/>
        <v>0</v>
      </c>
      <c r="J30" s="211"/>
      <c r="K30" s="211"/>
    </row>
    <row r="31" spans="1:16" x14ac:dyDescent="0.4">
      <c r="A31" s="147" t="s">
        <v>250</v>
      </c>
      <c r="B31" s="147"/>
      <c r="C31" s="147"/>
      <c r="D31" s="147"/>
      <c r="F31" s="219" t="s">
        <v>339</v>
      </c>
      <c r="G31" s="216" t="s">
        <v>286</v>
      </c>
      <c r="H31" s="227" t="str">
        <f t="shared" si="3"/>
        <v>0</v>
      </c>
      <c r="J31" s="211"/>
      <c r="K31" s="211"/>
    </row>
    <row r="32" spans="1:16" x14ac:dyDescent="0.4">
      <c r="A32" s="147" t="s">
        <v>252</v>
      </c>
      <c r="B32" s="147"/>
      <c r="C32" s="147"/>
      <c r="D32" s="147"/>
      <c r="F32" s="219" t="s">
        <v>103</v>
      </c>
      <c r="G32" s="216" t="s">
        <v>287</v>
      </c>
      <c r="H32" s="227" t="str">
        <f t="shared" si="3"/>
        <v>0</v>
      </c>
      <c r="J32" s="211"/>
      <c r="K32" s="211"/>
    </row>
    <row r="33" spans="1:11" x14ac:dyDescent="0.4">
      <c r="A33" s="147" t="s">
        <v>251</v>
      </c>
      <c r="B33" s="147"/>
      <c r="C33" s="212">
        <f>SUM(C5:C32)</f>
        <v>0</v>
      </c>
      <c r="D33" s="212">
        <f>SUM(D5:D32)</f>
        <v>0</v>
      </c>
      <c r="F33" s="219"/>
      <c r="G33" s="216" t="s">
        <v>288</v>
      </c>
      <c r="H33" s="227" t="str">
        <f t="shared" si="3"/>
        <v>0</v>
      </c>
      <c r="J33" s="211"/>
      <c r="K33" s="211"/>
    </row>
    <row r="34" spans="1:11" x14ac:dyDescent="0.4">
      <c r="F34" s="219"/>
      <c r="G34" s="216" t="s">
        <v>289</v>
      </c>
      <c r="H34" s="227" t="str">
        <f t="shared" si="3"/>
        <v>0</v>
      </c>
      <c r="J34" s="211"/>
      <c r="K34" s="211"/>
    </row>
    <row r="35" spans="1:11" x14ac:dyDescent="0.4">
      <c r="F35" s="219"/>
      <c r="G35" s="216" t="s">
        <v>290</v>
      </c>
      <c r="H35" s="227" t="str">
        <f t="shared" si="3"/>
        <v>0</v>
      </c>
      <c r="J35" s="211"/>
      <c r="K35" s="211"/>
    </row>
    <row r="36" spans="1:11" x14ac:dyDescent="0.4">
      <c r="F36" s="219"/>
      <c r="G36" s="216"/>
      <c r="H36" s="227" t="str">
        <f t="shared" si="2"/>
        <v/>
      </c>
      <c r="J36" s="211"/>
      <c r="K36" s="211"/>
    </row>
    <row r="37" spans="1:11" x14ac:dyDescent="0.4">
      <c r="F37" s="219"/>
      <c r="G37" s="216"/>
      <c r="H37" s="227" t="str">
        <f t="shared" si="2"/>
        <v/>
      </c>
      <c r="J37" s="211"/>
      <c r="K37" s="211"/>
    </row>
    <row r="38" spans="1:11" x14ac:dyDescent="0.4">
      <c r="F38" s="219"/>
      <c r="G38" s="216"/>
      <c r="H38" s="227" t="str">
        <f t="shared" si="2"/>
        <v/>
      </c>
      <c r="J38" s="211"/>
      <c r="K38" s="211"/>
    </row>
    <row r="39" spans="1:11" x14ac:dyDescent="0.4">
      <c r="F39" s="219"/>
      <c r="G39" s="216"/>
      <c r="H39" s="227" t="str">
        <f t="shared" si="2"/>
        <v/>
      </c>
      <c r="J39" s="211"/>
      <c r="K39" s="211"/>
    </row>
    <row r="40" spans="1:11" x14ac:dyDescent="0.4">
      <c r="F40" s="219" t="s">
        <v>340</v>
      </c>
      <c r="G40" s="216" t="s">
        <v>291</v>
      </c>
      <c r="H40" s="227" t="str">
        <f>IFERROR(VLOOKUP(F40,$I$5:$J$28,2,FALSE),"0")</f>
        <v>0</v>
      </c>
      <c r="J40" s="211" t="s">
        <v>311</v>
      </c>
      <c r="K40" s="211"/>
    </row>
    <row r="41" spans="1:11" x14ac:dyDescent="0.4">
      <c r="F41" s="219" t="s">
        <v>251</v>
      </c>
      <c r="G41" s="216" t="s">
        <v>292</v>
      </c>
      <c r="H41" s="227">
        <f>SUM(H15:H40)</f>
        <v>0</v>
      </c>
      <c r="J41" s="211">
        <f>J29-J6</f>
        <v>0</v>
      </c>
      <c r="K41" s="211"/>
    </row>
    <row r="42" spans="1:11" x14ac:dyDescent="0.4">
      <c r="F42" s="219" t="s">
        <v>293</v>
      </c>
      <c r="G42" s="216" t="s">
        <v>306</v>
      </c>
      <c r="H42" s="227">
        <f>IFERROR(H13-H41,0)</f>
        <v>0</v>
      </c>
      <c r="J42" s="211"/>
      <c r="K42" s="211"/>
    </row>
    <row r="43" spans="1:11" x14ac:dyDescent="0.4">
      <c r="F43" s="214"/>
      <c r="G43" s="216"/>
      <c r="H43" s="227" t="str">
        <f t="shared" si="2"/>
        <v/>
      </c>
      <c r="J43" s="211"/>
      <c r="K43" s="211"/>
    </row>
    <row r="44" spans="1:11" x14ac:dyDescent="0.4">
      <c r="F44" s="214" t="s">
        <v>258</v>
      </c>
      <c r="G44" s="216"/>
      <c r="H44" s="227" t="str">
        <f t="shared" si="2"/>
        <v/>
      </c>
      <c r="J44" s="211"/>
      <c r="K44" s="211"/>
    </row>
    <row r="45" spans="1:11" x14ac:dyDescent="0.4">
      <c r="F45" s="214" t="s">
        <v>304</v>
      </c>
      <c r="G45" s="216"/>
      <c r="H45" s="227" t="str">
        <f t="shared" si="2"/>
        <v/>
      </c>
      <c r="J45" s="211"/>
      <c r="K45" s="211"/>
    </row>
    <row r="46" spans="1:11" x14ac:dyDescent="0.4">
      <c r="F46" s="219" t="s">
        <v>341</v>
      </c>
      <c r="G46" s="216" t="s">
        <v>294</v>
      </c>
      <c r="H46" s="227" t="str">
        <f>IFERROR(VLOOKUP(F46,$I$5:$J$28,2,FALSE),"0")</f>
        <v>0</v>
      </c>
      <c r="J46" s="211"/>
      <c r="K46" s="211"/>
    </row>
    <row r="47" spans="1:11" x14ac:dyDescent="0.4">
      <c r="F47" s="219"/>
      <c r="G47" s="216"/>
      <c r="H47" s="227" t="str">
        <f t="shared" si="2"/>
        <v/>
      </c>
      <c r="J47" s="211"/>
      <c r="K47" s="211"/>
    </row>
    <row r="48" spans="1:11" x14ac:dyDescent="0.4">
      <c r="F48" s="219"/>
      <c r="G48" s="216"/>
      <c r="H48" s="227" t="str">
        <f t="shared" si="2"/>
        <v/>
      </c>
      <c r="J48" s="211"/>
      <c r="K48" s="211"/>
    </row>
    <row r="49" spans="6:8" x14ac:dyDescent="0.4">
      <c r="F49" s="219" t="s">
        <v>251</v>
      </c>
      <c r="G49" s="216" t="s">
        <v>295</v>
      </c>
      <c r="H49" s="227">
        <f>SUM(H46:H48)</f>
        <v>0</v>
      </c>
    </row>
    <row r="50" spans="6:8" x14ac:dyDescent="0.4">
      <c r="F50" s="214"/>
      <c r="G50" s="216"/>
      <c r="H50" s="227" t="str">
        <f t="shared" si="2"/>
        <v/>
      </c>
    </row>
    <row r="51" spans="6:8" x14ac:dyDescent="0.4">
      <c r="F51" s="214" t="s">
        <v>305</v>
      </c>
      <c r="G51" s="216"/>
      <c r="H51" s="227" t="str">
        <f t="shared" si="2"/>
        <v/>
      </c>
    </row>
    <row r="52" spans="6:8" x14ac:dyDescent="0.4">
      <c r="F52" s="219" t="s">
        <v>342</v>
      </c>
      <c r="G52" s="216" t="s">
        <v>296</v>
      </c>
      <c r="H52" s="227" t="str">
        <f>IFERROR(VLOOKUP(F52,$I$5:$J$28,2,FALSE),"0")</f>
        <v>0</v>
      </c>
    </row>
    <row r="53" spans="6:8" x14ac:dyDescent="0.4">
      <c r="F53" s="219" t="s">
        <v>343</v>
      </c>
      <c r="G53" s="216" t="s">
        <v>297</v>
      </c>
      <c r="H53" s="227" t="str">
        <f>IFERROR(VLOOKUP(F53,$I$5:$J$28,2,FALSE),"0")</f>
        <v>0</v>
      </c>
    </row>
    <row r="54" spans="6:8" x14ac:dyDescent="0.4">
      <c r="F54" s="219"/>
      <c r="G54" s="216"/>
      <c r="H54" s="227" t="str">
        <f t="shared" si="2"/>
        <v/>
      </c>
    </row>
    <row r="55" spans="6:8" x14ac:dyDescent="0.4">
      <c r="F55" s="219"/>
      <c r="G55" s="216"/>
      <c r="H55" s="227" t="str">
        <f t="shared" si="2"/>
        <v/>
      </c>
    </row>
    <row r="56" spans="6:8" x14ac:dyDescent="0.4">
      <c r="F56" s="219" t="s">
        <v>251</v>
      </c>
      <c r="G56" s="216" t="s">
        <v>298</v>
      </c>
      <c r="H56" s="227">
        <f>SUM(H52:H55)</f>
        <v>0</v>
      </c>
    </row>
    <row r="57" spans="6:8" x14ac:dyDescent="0.4">
      <c r="F57" s="214"/>
      <c r="G57" s="216"/>
      <c r="H57" s="227"/>
    </row>
    <row r="58" spans="6:8" x14ac:dyDescent="0.4">
      <c r="F58" s="214" t="s">
        <v>301</v>
      </c>
      <c r="G58" s="216" t="s">
        <v>300</v>
      </c>
      <c r="H58" s="227">
        <f>IFERROR(H42+H49-H56,0)</f>
        <v>0</v>
      </c>
    </row>
    <row r="59" spans="6:8" x14ac:dyDescent="0.4">
      <c r="F59" s="214"/>
      <c r="G59" s="216"/>
      <c r="H59" s="227"/>
    </row>
    <row r="60" spans="6:8" x14ac:dyDescent="0.4">
      <c r="F60" s="219" t="s">
        <v>259</v>
      </c>
      <c r="G60" s="216" t="s">
        <v>299</v>
      </c>
      <c r="H60" s="227">
        <v>100000</v>
      </c>
    </row>
    <row r="61" spans="6:8" x14ac:dyDescent="0.4">
      <c r="F61" s="214"/>
      <c r="G61" s="216"/>
      <c r="H61" s="227"/>
    </row>
    <row r="62" spans="6:8" x14ac:dyDescent="0.4">
      <c r="F62" s="219" t="s">
        <v>302</v>
      </c>
      <c r="G62" s="216" t="s">
        <v>303</v>
      </c>
      <c r="H62" s="227">
        <f>IFERROR(H58-H60,0)</f>
        <v>-100000</v>
      </c>
    </row>
    <row r="63" spans="6:8" x14ac:dyDescent="0.4">
      <c r="F63" s="230"/>
      <c r="G63" s="154"/>
    </row>
    <row r="64" spans="6:8" x14ac:dyDescent="0.4">
      <c r="F64" t="s">
        <v>316</v>
      </c>
      <c r="G64" s="154"/>
    </row>
    <row r="65" spans="6:9" x14ac:dyDescent="0.4">
      <c r="F65" t="s">
        <v>317</v>
      </c>
      <c r="G65" s="154"/>
    </row>
    <row r="66" spans="6:9" x14ac:dyDescent="0.4">
      <c r="F66" s="231" t="s">
        <v>318</v>
      </c>
      <c r="H66">
        <v>0</v>
      </c>
      <c r="I66" t="s">
        <v>321</v>
      </c>
    </row>
    <row r="67" spans="6:9" x14ac:dyDescent="0.4">
      <c r="F67" s="232" t="s">
        <v>319</v>
      </c>
      <c r="H67">
        <v>200</v>
      </c>
      <c r="I67" t="s">
        <v>322</v>
      </c>
    </row>
    <row r="68" spans="6:9" x14ac:dyDescent="0.4">
      <c r="F68" t="s">
        <v>320</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2026-02-08T16:29:04Z</dcterms:modified>
</cp:coreProperties>
</file>